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19\2019 Q1\"/>
    </mc:Choice>
  </mc:AlternateContent>
  <xr:revisionPtr revIDLastSave="0" documentId="13_ncr:1_{F4875C20-A10E-4CF7-933C-BADED888D656}" xr6:coauthVersionLast="34" xr6:coauthVersionMax="34" xr10:uidLastSave="{00000000-0000-0000-0000-000000000000}"/>
  <bookViews>
    <workbookView xWindow="315" yWindow="0" windowWidth="20175" windowHeight="753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kumulált KPI-k" sheetId="29" r:id="rId6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CF_hun!$A$1:$K$46</definedName>
    <definedName name="_xlnm.Print_Area" localSheetId="0">Eredmény!$A$1:$L$80</definedName>
    <definedName name="_xlnm.Print_Area" localSheetId="5">'kumulált KPI-k'!$A$1:$K$75</definedName>
    <definedName name="_xlnm.Print_Area" localSheetId="1">Mérleg!$A$1:$K$73</definedName>
    <definedName name="_xlnm.Print_Area" localSheetId="4">'negyedéves KPI-k'!$A$1:$I$75</definedName>
    <definedName name="_xlnm.Print_Area" localSheetId="3">Szegmensek!$A$1:$K$59</definedName>
  </definedNames>
  <calcPr calcId="179017"/>
</workbook>
</file>

<file path=xl/calcChain.xml><?xml version="1.0" encoding="utf-8"?>
<calcChain xmlns="http://schemas.openxmlformats.org/spreadsheetml/2006/main">
  <c r="C68" i="29" l="1"/>
  <c r="B68" i="29"/>
  <c r="C44" i="29"/>
  <c r="B44" i="29"/>
  <c r="C35" i="29"/>
  <c r="B35" i="29"/>
  <c r="D11" i="29"/>
  <c r="C11" i="29"/>
  <c r="B68" i="27"/>
  <c r="C44" i="27"/>
  <c r="B44" i="27"/>
  <c r="B35" i="27"/>
  <c r="D11" i="27"/>
  <c r="C11" i="27"/>
  <c r="H39" i="8" l="1"/>
  <c r="G39" i="8"/>
  <c r="F39" i="8"/>
  <c r="E39" i="8"/>
  <c r="D39" i="8"/>
  <c r="H31" i="8"/>
  <c r="G31" i="8"/>
  <c r="F31" i="8"/>
  <c r="E31" i="8"/>
  <c r="D31" i="8"/>
  <c r="H19" i="8"/>
  <c r="G19" i="8"/>
  <c r="F19" i="8"/>
  <c r="E19" i="8"/>
  <c r="D19" i="8"/>
  <c r="H77" i="23"/>
  <c r="H59" i="23"/>
  <c r="G59" i="23"/>
  <c r="F59" i="23"/>
  <c r="E59" i="23"/>
  <c r="D59" i="23"/>
  <c r="F55" i="23"/>
  <c r="E55" i="23"/>
  <c r="F61" i="23" l="1"/>
  <c r="E61" i="23"/>
  <c r="H45" i="18" l="1"/>
  <c r="H38" i="18"/>
  <c r="H49" i="18" s="1"/>
  <c r="H53" i="18" s="1"/>
  <c r="H55" i="18" s="1"/>
  <c r="H18" i="18"/>
  <c r="H11" i="18"/>
  <c r="H22" i="18" l="1"/>
  <c r="H26" i="18" s="1"/>
  <c r="H29" i="18" s="1"/>
  <c r="H66" i="23"/>
  <c r="H35" i="23"/>
  <c r="H41" i="23" s="1"/>
  <c r="H24" i="23"/>
  <c r="H14" i="23"/>
  <c r="F28" i="23"/>
  <c r="E28" i="23"/>
  <c r="H28" i="23" l="1"/>
  <c r="H68" i="23" s="1"/>
  <c r="H69" i="23" s="1"/>
  <c r="H45" i="23" l="1"/>
  <c r="H51" i="23" s="1"/>
  <c r="H55" i="23" s="1"/>
  <c r="H61" i="23" s="1"/>
  <c r="H68" i="7"/>
  <c r="H70" i="7" s="1"/>
  <c r="H56" i="7"/>
  <c r="H45" i="7"/>
  <c r="H58" i="7" s="1"/>
  <c r="H72" i="7" s="1"/>
  <c r="H29" i="7"/>
  <c r="H16" i="7"/>
  <c r="H31" i="7" s="1"/>
  <c r="G45" i="18" l="1"/>
  <c r="G38" i="18"/>
  <c r="G18" i="18"/>
  <c r="G11" i="18"/>
  <c r="G22" i="18" s="1"/>
  <c r="G26" i="18" l="1"/>
  <c r="G29" i="18" s="1"/>
  <c r="G49" i="18"/>
  <c r="G53" i="18" s="1"/>
  <c r="G55" i="18" s="1"/>
  <c r="G68" i="7"/>
  <c r="G70" i="7" s="1"/>
  <c r="G56" i="7"/>
  <c r="G45" i="7"/>
  <c r="G29" i="7"/>
  <c r="G16" i="7"/>
  <c r="G77" i="23"/>
  <c r="G66" i="23"/>
  <c r="G35" i="23"/>
  <c r="G41" i="23" s="1"/>
  <c r="G24" i="23"/>
  <c r="G14" i="23"/>
  <c r="G28" i="23" l="1"/>
  <c r="G45" i="23" s="1"/>
  <c r="G51" i="23" s="1"/>
  <c r="G55" i="23" s="1"/>
  <c r="G61" i="23" s="1"/>
  <c r="G58" i="7"/>
  <c r="G72" i="7" s="1"/>
  <c r="G31" i="7"/>
  <c r="G68" i="23" l="1"/>
  <c r="G69" i="23" s="1"/>
  <c r="D45" i="18" l="1"/>
  <c r="D38" i="18"/>
  <c r="D18" i="18"/>
  <c r="D11" i="18"/>
  <c r="D22" i="18" l="1"/>
  <c r="D49" i="18"/>
  <c r="D53" i="18" l="1"/>
  <c r="D26" i="18"/>
  <c r="D29" i="18" l="1"/>
  <c r="D55" i="18"/>
  <c r="D29" i="7"/>
  <c r="D16" i="7"/>
  <c r="D31" i="7" l="1"/>
  <c r="D77" i="23"/>
  <c r="D66" i="23"/>
  <c r="D35" i="23"/>
  <c r="D41" i="23" s="1"/>
  <c r="D24" i="23"/>
  <c r="D14" i="23"/>
  <c r="D28" i="23" l="1"/>
  <c r="D68" i="23" s="1"/>
  <c r="D69" i="23" s="1"/>
  <c r="D45" i="23" l="1"/>
  <c r="D51" i="23" s="1"/>
  <c r="D55" i="23" s="1"/>
  <c r="D61" i="23" s="1"/>
</calcChain>
</file>

<file path=xl/sharedStrings.xml><?xml version="1.0" encoding="utf-8"?>
<sst xmlns="http://schemas.openxmlformats.org/spreadsheetml/2006/main" count="375" uniqueCount="219">
  <si>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</si>
  <si>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</si>
  <si>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</si>
  <si>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</si>
  <si>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</si>
  <si>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</si>
  <si>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</si>
  <si>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</si>
  <si>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</si>
  <si>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</si>
  <si>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</si>
  <si>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</si>
  <si>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</si>
  <si>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</si>
  <si>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</si>
  <si>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</si>
  <si>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</si>
  <si>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</si>
  <si>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</si>
  <si>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</si>
  <si>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</si>
  <si>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</si>
  <si>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</si>
  <si>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</si>
  <si>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</si>
  <si>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</si>
  <si>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</si>
  <si>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</si>
  <si>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</si>
  <si>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</si>
  <si>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</si>
  <si>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</si>
  <si>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</si>
  <si>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</si>
  <si>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</si>
  <si>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</si>
  <si>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</si>
  <si>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</si>
  <si>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</si>
  <si>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</si>
  <si>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</si>
  <si>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</si>
  <si>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</si>
  <si>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</si>
  <si>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</si>
  <si>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</si>
  <si>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</si>
  <si>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</si>
  <si>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</si>
  <si>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</si>
  <si>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</si>
  <si>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</si>
  <si>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</si>
  <si>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</si>
  <si>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</si>
  <si>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</si>
  <si>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</si>
  <si>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</si>
  <si>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</si>
  <si>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</si>
  <si>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</si>
  <si>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</si>
  <si>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</si>
  <si>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</si>
  <si>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</si>
  <si>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</si>
  <si>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</si>
  <si>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</si>
  <si>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</si>
  <si>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</si>
  <si>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</si>
  <si>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</si>
  <si>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</si>
  <si>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</si>
  <si>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</si>
  <si>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</si>
  <si>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</si>
  <si>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</si>
  <si>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</si>
  <si>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</si>
  <si>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</si>
  <si>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</si>
  <si>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</si>
  <si>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</si>
  <si>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</si>
  <si>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</si>
  <si>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</si>
  <si>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</si>
  <si>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</si>
  <si>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</si>
  <si>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</si>
  <si>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</si>
  <si>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</si>
  <si>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</si>
  <si>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</si>
  <si>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</si>
  <si>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</si>
  <si>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</si>
  <si>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</si>
  <si>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</si>
  <si>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</si>
  <si>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</si>
  <si>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</si>
  <si>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</si>
  <si>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</si>
  <si>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</si>
  <si>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</si>
  <si>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</si>
  <si>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</si>
  <si>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</si>
  <si>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</si>
  <si>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</si>
  <si>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</si>
  <si>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</si>
  <si>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</si>
  <si>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</si>
  <si>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</si>
  <si>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</si>
  <si>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</si>
  <si>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</si>
  <si>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</si>
  <si>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</si>
  <si>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</si>
  <si>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 xml:space="preserve">  Szatellit TV előfizetők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</si>
  <si>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</si>
  <si>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</si>
  <si>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</si>
  <si>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</si>
  <si>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</si>
  <si>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</si>
  <si>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</si>
  <si>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</si>
  <si>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</si>
  <si>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Egyéb pénzügyi kötelezettségek kifizetésére fordított összegek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</si>
  <si>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</si>
  <si>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</si>
  <si>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</si>
  <si>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</si>
  <si>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</si>
  <si>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</si>
  <si>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</si>
  <si>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</si>
  <si>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</si>
  <si>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t>Társult- és közös vezetésű vállalkozásban vásárolt részesedés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</si>
  <si>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</si>
  <si>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</si>
  <si>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</si>
  <si>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</si>
  <si>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</si>
  <si>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</si>
  <si>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</si>
  <si>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</si>
  <si>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</si>
  <si>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</si>
  <si>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</si>
  <si>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</si>
  <si>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</si>
  <si>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</si>
  <si>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</si>
  <si>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</si>
  <si>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</si>
  <si>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</si>
  <si>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</si>
  <si>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</si>
  <si>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</si>
  <si>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</si>
  <si>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</si>
  <si>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Összes szélessávú csatlakozás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</si>
  <si>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</si>
  <si>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</si>
  <si>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</si>
  <si>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</si>
  <si>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</si>
  <si>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</si>
  <si>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</si>
  <si>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>EBITDA folytatódó tevékenységből</t>
  </si>
  <si>
    <t>EBITDA margin folytatódó tevékenységből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</si>
  <si>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</si>
  <si>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</si>
  <si>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</si>
  <si>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</si>
  <si>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</si>
  <si>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</si>
  <si>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</si>
  <si>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</si>
  <si>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</si>
  <si>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</si>
  <si>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</si>
  <si>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</si>
  <si>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</si>
  <si>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</si>
  <si>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</si>
  <si>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</si>
  <si>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</si>
  <si>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</si>
  <si>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</si>
  <si>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t xml:space="preserve">  Kiskereskedelmi szélessávú csatlakozások száma</t>
  </si>
  <si>
    <t xml:space="preserve">  Nagykereskedelmi szélessávú csatlakozások száma</t>
  </si>
  <si>
    <t>38.1%</t>
  </si>
  <si>
    <t>2018 IAS 17</t>
  </si>
  <si>
    <t>Használatijog-eszköz</t>
  </si>
  <si>
    <t>Egyéb befektetett eszközök</t>
  </si>
  <si>
    <t>Lízing kötelezettségek</t>
  </si>
  <si>
    <t>2019
IFRS 16</t>
  </si>
  <si>
    <t>2019 
IFRS 16</t>
  </si>
  <si>
    <t>IAS 17</t>
  </si>
  <si>
    <t>IFRS 16</t>
  </si>
  <si>
    <t>2018 
IAS 17</t>
  </si>
  <si>
    <t>2019 IAS 17</t>
  </si>
  <si>
    <t>ÉSZAK-MACEDÓNIA</t>
  </si>
  <si>
    <r>
      <t xml:space="preserve">31,0% </t>
    </r>
    <r>
      <rPr>
        <b/>
        <vertAlign val="superscript"/>
        <sz val="10"/>
        <rFont val="Tele-GroteskEENor"/>
        <charset val="238"/>
      </rPr>
      <t>(4)</t>
    </r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</si>
  <si>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(1)</t>
    </r>
  </si>
  <si>
    <r>
      <t xml:space="preserve">TV piaci részesedés </t>
    </r>
    <r>
      <rPr>
        <vertAlign val="superscript"/>
        <sz val="10"/>
        <rFont val="Tele-GroteskNor"/>
        <charset val="238"/>
      </rPr>
      <t>(1)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</si>
  <si>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(2)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</si>
  <si>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</si>
  <si>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</si>
  <si>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</si>
  <si>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Bevételt hozó aktív ügyfelek (RPC) alapján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</si>
  <si>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2019 februári adat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</si>
</sst>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3" formatCode="_-* #,##0.00\ _F_t_-;\-* #,##0.00\ _F_t_-;_-* &quot;-&quot;??\ _F_t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\ ;\(#,##0\)"/>
    <numFmt numFmtId="169" formatCode="0.0%"/>
    <numFmt numFmtId="170" formatCode="0_)"/>
    <numFmt numFmtId="171" formatCode="#,##0;\(#,##0\)"/>
    <numFmt numFmtId="172" formatCode="_(* #,##0.0_);_(* \(#,##0.00\);_(* &quot;-&quot;??_);_(@_)"/>
    <numFmt numFmtId="173" formatCode="General_)"/>
    <numFmt numFmtId="174" formatCode="0.000"/>
    <numFmt numFmtId="175" formatCode="&quot;fl&quot;#,##0_);\(&quot;fl&quot;#,##0\)"/>
    <numFmt numFmtId="176" formatCode="&quot;fl&quot;#,##0_);[Red]\(&quot;fl&quot;#,##0\)"/>
    <numFmt numFmtId="177" formatCode="&quot;fl&quot;#,##0.00_);\(&quot;fl&quot;#,##0.00\)"/>
    <numFmt numFmtId="178" formatCode="0.00_)"/>
    <numFmt numFmtId="179" formatCode="\60\4\7\:"/>
    <numFmt numFmtId="180" formatCode="&quot;fl&quot;#,##0.00_);[Red]\(&quot;fl&quot;#,##0.00\)"/>
    <numFmt numFmtId="181" formatCode="_(&quot;fl&quot;* #,##0_);_(&quot;fl&quot;* \(#,##0\);_(&quot;fl&quot;* &quot;-&quot;_);_(@_)"/>
    <numFmt numFmtId="182" formatCode="_-* #,##0.00_-;\-* #,##0.00_-;_-* &quot;-&quot;??_-;_-@_-"/>
    <numFmt numFmtId="183" formatCode="yyyy\-mm\-dd"/>
    <numFmt numFmtId="184" formatCode="#,##0;[Red]\-#,##0"/>
    <numFmt numFmtId="185" formatCode="_-* #,##0\ _F_t_-;\-* #,##0\ _F_t_-;_-* &quot;-&quot;??\ _F_t_-;_-@_-"/>
    <numFmt numFmtId="186" formatCode="_-* #,##0.00\ _F_t_-;\-* #,##0.00\ _F_t_-;_-* \-??\ _F_t_-;_-@_-"/>
    <numFmt numFmtId="187" formatCode="_-* #,##0_-;\-* #,##0_-;_-* &quot;-&quot;_-;_-@_-"/>
    <numFmt numFmtId="188" formatCode="0.0"/>
    <numFmt numFmtId="189" formatCode="0.00;[Red]0.00"/>
    <numFmt numFmtId="190" formatCode="00000000"/>
    <numFmt numFmtId="191" formatCode="#,##0.0_);[Red]\(#,##0.0\)"/>
    <numFmt numFmtId="192" formatCode="#,##0.00;[Red]\-#,##0.00"/>
    <numFmt numFmtId="193" formatCode="_-* #,##0.00\ [$€-1]_-;\-* #,##0.00\ [$€-1]_-;_-* &quot;-&quot;??\ [$€-1]_-"/>
    <numFmt numFmtId="194" formatCode="####"/>
    <numFmt numFmtId="195" formatCode="mm/dd/yy"/>
    <numFmt numFmtId="196" formatCode="#,##0\ &quot;DM&quot;;[Red]\-#,##0\ &quot;DM&quot;"/>
    <numFmt numFmtId="197" formatCode="#,##0.00\ &quot;DM&quot;;[Red]\-#,##0.00\ &quot;DM&quot;"/>
    <numFmt numFmtId="198" formatCode="_-* #,##0.00\ _€_-;\-* #,##0.00\ _€_-;_-* &quot;-&quot;??\ _€_-;_-@_-"/>
    <numFmt numFmtId="199" formatCode="_-* #,##0.00\ _д_е_н_._-;\-* #,##0.00\ _д_е_н_._-;_-* &quot;-&quot;??\ _д_е_н_._-;_-@_-"/>
    <numFmt numFmtId="200" formatCode="#,##0.00\ ;\(#,##0.00\)"/>
    <numFmt numFmtId="201" formatCode="mm\/dd\/yy"/>
  </numFmts>
  <fonts count="16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b/>
      <sz val="12"/>
      <color rgb="FFFF0000"/>
      <name val="Times New Roman CE"/>
      <charset val="238"/>
    </font>
    <font>
      <sz val="10"/>
      <color rgb="FFFF0000"/>
      <name val="Tele-GroteskEEFet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2282">
    <xf numFmtId="0" fontId="0" fillId="0" borderId="0"/>
    <xf numFmtId="0" fontId="14" fillId="0" borderId="0"/>
    <xf numFmtId="172" fontId="15" fillId="0" borderId="0" applyFill="0" applyBorder="0" applyAlignment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2" fontId="15" fillId="0" borderId="0" applyFill="0" applyBorder="0" applyAlignment="0"/>
    <xf numFmtId="173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2" fontId="15" fillId="0" borderId="0" applyFill="0" applyBorder="0" applyAlignment="0"/>
    <xf numFmtId="173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0" fontId="9" fillId="0" borderId="0"/>
    <xf numFmtId="0" fontId="5" fillId="0" borderId="0"/>
    <xf numFmtId="170" fontId="9" fillId="0" borderId="0"/>
    <xf numFmtId="176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2" fontId="15" fillId="0" borderId="0" applyFill="0" applyBorder="0" applyAlignment="0"/>
    <xf numFmtId="173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0" fontId="15" fillId="0" borderId="0" applyFill="0" applyBorder="0" applyAlignment="0"/>
    <xf numFmtId="181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3" applyNumberFormat="0" applyAlignment="0" applyProtection="0"/>
    <xf numFmtId="0" fontId="43" fillId="26" borderId="24" applyNumberFormat="0" applyAlignment="0" applyProtection="0"/>
    <xf numFmtId="0" fontId="44" fillId="0" borderId="0" applyNumberFormat="0" applyFill="0" applyBorder="0" applyAlignment="0" applyProtection="0"/>
    <xf numFmtId="182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3" applyNumberFormat="0" applyAlignment="0" applyProtection="0"/>
    <xf numFmtId="0" fontId="50" fillId="0" borderId="29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3" applyNumberFormat="0" applyFont="0" applyAlignment="0" applyProtection="0"/>
    <xf numFmtId="0" fontId="52" fillId="15" borderId="28" applyNumberFormat="0" applyAlignment="0" applyProtection="0"/>
    <xf numFmtId="4" fontId="16" fillId="28" borderId="28" applyNumberFormat="0" applyProtection="0">
      <alignment vertical="center"/>
    </xf>
    <xf numFmtId="4" fontId="53" fillId="28" borderId="28" applyNumberFormat="0" applyProtection="0">
      <alignment vertical="center"/>
    </xf>
    <xf numFmtId="4" fontId="16" fillId="28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0" borderId="28" applyNumberFormat="0" applyProtection="0">
      <alignment horizontal="right" vertical="center"/>
    </xf>
    <xf numFmtId="4" fontId="16" fillId="31" borderId="28" applyNumberFormat="0" applyProtection="0">
      <alignment horizontal="right" vertical="center"/>
    </xf>
    <xf numFmtId="4" fontId="16" fillId="32" borderId="28" applyNumberFormat="0" applyProtection="0">
      <alignment horizontal="right" vertical="center"/>
    </xf>
    <xf numFmtId="4" fontId="16" fillId="33" borderId="28" applyNumberFormat="0" applyProtection="0">
      <alignment horizontal="right" vertical="center"/>
    </xf>
    <xf numFmtId="4" fontId="16" fillId="34" borderId="28" applyNumberFormat="0" applyProtection="0">
      <alignment horizontal="right" vertical="center"/>
    </xf>
    <xf numFmtId="4" fontId="16" fillId="35" borderId="28" applyNumberFormat="0" applyProtection="0">
      <alignment horizontal="right" vertical="center"/>
    </xf>
    <xf numFmtId="4" fontId="16" fillId="36" borderId="28" applyNumberFormat="0" applyProtection="0">
      <alignment horizontal="right" vertical="center"/>
    </xf>
    <xf numFmtId="4" fontId="16" fillId="37" borderId="28" applyNumberFormat="0" applyProtection="0">
      <alignment horizontal="right" vertical="center"/>
    </xf>
    <xf numFmtId="4" fontId="16" fillId="38" borderId="28" applyNumberFormat="0" applyProtection="0">
      <alignment horizontal="right" vertical="center"/>
    </xf>
    <xf numFmtId="4" fontId="54" fillId="39" borderId="2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" borderId="28" applyNumberFormat="0" applyProtection="0">
      <alignment vertical="center"/>
    </xf>
    <xf numFmtId="4" fontId="53" fillId="3" borderId="28" applyNumberFormat="0" applyProtection="0">
      <alignment vertical="center"/>
    </xf>
    <xf numFmtId="4" fontId="16" fillId="3" borderId="28" applyNumberFormat="0" applyProtection="0">
      <alignment horizontal="left" vertical="center" indent="1"/>
    </xf>
    <xf numFmtId="4" fontId="16" fillId="3" borderId="28" applyNumberFormat="0" applyProtection="0">
      <alignment horizontal="left" vertical="center" indent="1"/>
    </xf>
    <xf numFmtId="4" fontId="57" fillId="40" borderId="28" applyNumberFormat="0" applyProtection="0">
      <alignment horizontal="right" vertical="center"/>
    </xf>
    <xf numFmtId="4" fontId="16" fillId="40" borderId="28" applyNumberFormat="0" applyProtection="0">
      <alignment horizontal="right" vertical="center"/>
    </xf>
    <xf numFmtId="4" fontId="53" fillId="40" borderId="28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8" fillId="0" borderId="0"/>
    <xf numFmtId="4" fontId="59" fillId="40" borderId="28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1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3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25" applyNumberFormat="0" applyFill="0" applyAlignment="0" applyProtection="0"/>
    <xf numFmtId="0" fontId="71" fillId="0" borderId="33" applyNumberFormat="0" applyFill="0" applyAlignment="0" applyProtection="0"/>
    <xf numFmtId="0" fontId="72" fillId="0" borderId="34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6" fillId="0" borderId="0" applyFill="0" applyBorder="0" applyAlignment="0"/>
    <xf numFmtId="14" fontId="16" fillId="0" borderId="0" applyFill="0" applyBorder="0" applyAlignment="0"/>
    <xf numFmtId="183" fontId="56" fillId="0" borderId="0" applyFill="0" applyBorder="0" applyAlignment="0"/>
    <xf numFmtId="184" fontId="17" fillId="0" borderId="35">
      <alignment vertical="center"/>
    </xf>
    <xf numFmtId="38" fontId="17" fillId="0" borderId="1">
      <alignment vertical="center"/>
    </xf>
    <xf numFmtId="184" fontId="17" fillId="0" borderId="35">
      <alignment vertical="center"/>
    </xf>
    <xf numFmtId="0" fontId="73" fillId="69" borderId="24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36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36" applyNumberFormat="0" applyAlignment="0" applyProtection="0"/>
    <xf numFmtId="0" fontId="65" fillId="0" borderId="37">
      <alignment horizontal="left" vertical="center"/>
    </xf>
    <xf numFmtId="0" fontId="19" fillId="0" borderId="3">
      <alignment horizontal="left" vertical="center"/>
    </xf>
    <xf numFmtId="0" fontId="65" fillId="0" borderId="37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38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39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28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1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28" applyNumberFormat="0" applyProtection="0">
      <alignment vertical="center"/>
    </xf>
    <xf numFmtId="4" fontId="86" fillId="28" borderId="32" applyNumberFormat="0" applyProtection="0">
      <alignment vertical="center"/>
    </xf>
    <xf numFmtId="4" fontId="18" fillId="28" borderId="32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87" fillId="18" borderId="40" applyNumberFormat="0" applyProtection="0">
      <alignment horizontal="left" vertical="top" indent="1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8" fillId="16" borderId="32" applyNumberFormat="0" applyProtection="0">
      <alignment horizontal="right" vertical="center"/>
    </xf>
    <xf numFmtId="4" fontId="18" fillId="82" borderId="32" applyNumberFormat="0" applyProtection="0">
      <alignment horizontal="right" vertical="center"/>
    </xf>
    <xf numFmtId="4" fontId="18" fillId="22" borderId="41" applyNumberFormat="0" applyProtection="0">
      <alignment horizontal="right" vertical="center"/>
    </xf>
    <xf numFmtId="4" fontId="18" fillId="24" borderId="32" applyNumberFormat="0" applyProtection="0">
      <alignment horizontal="right" vertical="center"/>
    </xf>
    <xf numFmtId="4" fontId="18" fillId="83" borderId="32" applyNumberFormat="0" applyProtection="0">
      <alignment horizontal="right" vertical="center"/>
    </xf>
    <xf numFmtId="4" fontId="18" fillId="53" borderId="32" applyNumberFormat="0" applyProtection="0">
      <alignment horizontal="right" vertical="center"/>
    </xf>
    <xf numFmtId="4" fontId="18" fillId="20" borderId="32" applyNumberFormat="0" applyProtection="0">
      <alignment horizontal="right" vertical="center"/>
    </xf>
    <xf numFmtId="4" fontId="18" fillId="27" borderId="32" applyNumberFormat="0" applyProtection="0">
      <alignment horizontal="right" vertical="center"/>
    </xf>
    <xf numFmtId="4" fontId="18" fillId="84" borderId="32" applyNumberFormat="0" applyProtection="0">
      <alignment horizontal="right" vertical="center"/>
    </xf>
    <xf numFmtId="4" fontId="18" fillId="85" borderId="41" applyNumberFormat="0" applyProtection="0">
      <alignment horizontal="left" vertical="center" indent="1"/>
    </xf>
    <xf numFmtId="4" fontId="54" fillId="39" borderId="28" applyNumberFormat="0" applyProtection="0">
      <alignment horizontal="left" vertical="center" indent="1"/>
    </xf>
    <xf numFmtId="4" fontId="38" fillId="23" borderId="41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38" fillId="23" borderId="41" applyNumberFormat="0" applyProtection="0">
      <alignment horizontal="left" vertical="center" indent="1"/>
    </xf>
    <xf numFmtId="4" fontId="18" fillId="86" borderId="32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4" fontId="18" fillId="87" borderId="41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18" fillId="86" borderId="41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18" fillId="17" borderId="32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63" fillId="23" borderId="40" applyNumberFormat="0" applyProtection="0">
      <alignment horizontal="left" vertical="top" indent="1"/>
    </xf>
    <xf numFmtId="0" fontId="18" fillId="26" borderId="32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63" fillId="86" borderId="40" applyNumberFormat="0" applyProtection="0">
      <alignment horizontal="left" vertical="top" indent="1"/>
    </xf>
    <xf numFmtId="0" fontId="18" fillId="44" borderId="32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63" fillId="44" borderId="40" applyNumberFormat="0" applyProtection="0">
      <alignment horizontal="left" vertical="top" indent="1"/>
    </xf>
    <xf numFmtId="0" fontId="18" fillId="87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8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8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63" fillId="78" borderId="42" applyNumberFormat="0">
      <protection locked="0"/>
    </xf>
    <xf numFmtId="0" fontId="85" fillId="23" borderId="43" applyBorder="0"/>
    <xf numFmtId="4" fontId="57" fillId="11" borderId="40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40" applyNumberFormat="0" applyProtection="0">
      <alignment horizontal="left" vertical="center" indent="1"/>
    </xf>
    <xf numFmtId="0" fontId="57" fillId="11" borderId="40" applyNumberFormat="0" applyProtection="0">
      <alignment horizontal="left" vertical="top" indent="1"/>
    </xf>
    <xf numFmtId="4" fontId="18" fillId="0" borderId="32" applyNumberFormat="0" applyProtection="0">
      <alignment horizontal="right" vertical="center"/>
    </xf>
    <xf numFmtId="4" fontId="86" fillId="4" borderId="32" applyNumberFormat="0" applyProtection="0">
      <alignment horizontal="right" vertical="center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7" fillId="86" borderId="40" applyNumberFormat="0" applyProtection="0">
      <alignment horizontal="left" vertical="top" indent="1"/>
    </xf>
    <xf numFmtId="4" fontId="88" fillId="89" borderId="41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2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3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2" applyNumberFormat="0" applyProtection="0">
      <alignment vertical="center"/>
    </xf>
    <xf numFmtId="167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2" applyNumberFormat="0" applyAlignment="0" applyProtection="0"/>
    <xf numFmtId="0" fontId="43" fillId="94" borderId="24" applyNumberFormat="0" applyAlignment="0" applyProtection="0"/>
    <xf numFmtId="0" fontId="39" fillId="61" borderId="0" applyNumberFormat="0" applyBorder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8" fillId="0" borderId="46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2" applyNumberFormat="0" applyAlignment="0" applyProtection="0"/>
    <xf numFmtId="0" fontId="45" fillId="0" borderId="47" applyNumberFormat="0" applyFill="0" applyAlignment="0" applyProtection="0"/>
    <xf numFmtId="0" fontId="45" fillId="67" borderId="0" applyNumberFormat="0" applyBorder="0" applyAlignment="0" applyProtection="0"/>
    <xf numFmtId="0" fontId="18" fillId="66" borderId="32" applyNumberFormat="0" applyFont="0" applyAlignment="0" applyProtection="0"/>
    <xf numFmtId="0" fontId="52" fillId="96" borderId="28" applyNumberFormat="0" applyAlignment="0" applyProtection="0"/>
    <xf numFmtId="0" fontId="63" fillId="80" borderId="0"/>
    <xf numFmtId="0" fontId="63" fillId="80" borderId="0"/>
    <xf numFmtId="0" fontId="18" fillId="23" borderId="40" applyNumberFormat="0" applyProtection="0">
      <alignment horizontal="left" vertical="top" indent="1"/>
    </xf>
    <xf numFmtId="0" fontId="18" fillId="86" borderId="40" applyNumberFormat="0" applyProtection="0">
      <alignment horizontal="left" vertical="top" indent="1"/>
    </xf>
    <xf numFmtId="0" fontId="18" fillId="44" borderId="40" applyNumberFormat="0" applyProtection="0">
      <alignment horizontal="left" vertical="top" indent="1"/>
    </xf>
    <xf numFmtId="0" fontId="18" fillId="87" borderId="40" applyNumberFormat="0" applyProtection="0">
      <alignment horizontal="left" vertical="top" indent="1"/>
    </xf>
    <xf numFmtId="0" fontId="18" fillId="78" borderId="42" applyNumberFormat="0">
      <protection locked="0"/>
    </xf>
    <xf numFmtId="0" fontId="63" fillId="80" borderId="0"/>
    <xf numFmtId="0" fontId="61" fillId="0" borderId="48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182" fontId="7" fillId="0" borderId="0" applyFont="0" applyFill="0" applyBorder="0" applyAlignment="0" applyProtection="0"/>
    <xf numFmtId="4" fontId="16" fillId="28" borderId="28" applyNumberFormat="0" applyProtection="0">
      <alignment vertical="center"/>
    </xf>
    <xf numFmtId="4" fontId="53" fillId="28" borderId="28" applyNumberFormat="0" applyProtection="0">
      <alignment vertical="center"/>
    </xf>
    <xf numFmtId="4" fontId="16" fillId="28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0" borderId="28" applyNumberFormat="0" applyProtection="0">
      <alignment horizontal="right" vertical="center"/>
    </xf>
    <xf numFmtId="4" fontId="16" fillId="31" borderId="28" applyNumberFormat="0" applyProtection="0">
      <alignment horizontal="right" vertical="center"/>
    </xf>
    <xf numFmtId="4" fontId="16" fillId="32" borderId="28" applyNumberFormat="0" applyProtection="0">
      <alignment horizontal="right" vertical="center"/>
    </xf>
    <xf numFmtId="4" fontId="16" fillId="33" borderId="28" applyNumberFormat="0" applyProtection="0">
      <alignment horizontal="right" vertical="center"/>
    </xf>
    <xf numFmtId="4" fontId="16" fillId="34" borderId="28" applyNumberFormat="0" applyProtection="0">
      <alignment horizontal="right" vertical="center"/>
    </xf>
    <xf numFmtId="4" fontId="16" fillId="35" borderId="28" applyNumberFormat="0" applyProtection="0">
      <alignment horizontal="right" vertical="center"/>
    </xf>
    <xf numFmtId="4" fontId="16" fillId="36" borderId="28" applyNumberFormat="0" applyProtection="0">
      <alignment horizontal="right" vertical="center"/>
    </xf>
    <xf numFmtId="4" fontId="16" fillId="37" borderId="28" applyNumberFormat="0" applyProtection="0">
      <alignment horizontal="right" vertical="center"/>
    </xf>
    <xf numFmtId="4" fontId="16" fillId="38" borderId="28" applyNumberFormat="0" applyProtection="0">
      <alignment horizontal="right" vertical="center"/>
    </xf>
    <xf numFmtId="4" fontId="54" fillId="39" borderId="2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" borderId="28" applyNumberFormat="0" applyProtection="0">
      <alignment vertical="center"/>
    </xf>
    <xf numFmtId="4" fontId="53" fillId="3" borderId="28" applyNumberFormat="0" applyProtection="0">
      <alignment vertical="center"/>
    </xf>
    <xf numFmtId="4" fontId="16" fillId="3" borderId="28" applyNumberFormat="0" applyProtection="0">
      <alignment horizontal="left" vertical="center" indent="1"/>
    </xf>
    <xf numFmtId="4" fontId="16" fillId="3" borderId="28" applyNumberFormat="0" applyProtection="0">
      <alignment horizontal="left" vertical="center" indent="1"/>
    </xf>
    <xf numFmtId="4" fontId="57" fillId="40" borderId="28" applyNumberFormat="0" applyProtection="0">
      <alignment horizontal="right" vertical="center"/>
    </xf>
    <xf numFmtId="4" fontId="53" fillId="40" borderId="28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8" fillId="0" borderId="0"/>
    <xf numFmtId="4" fontId="59" fillId="40" borderId="28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2" applyNumberFormat="0">
      <protection locked="0"/>
    </xf>
    <xf numFmtId="0" fontId="18" fillId="90" borderId="4"/>
    <xf numFmtId="0" fontId="63" fillId="80" borderId="0"/>
    <xf numFmtId="0" fontId="63" fillId="8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2" applyNumberFormat="0" applyProtection="0">
      <alignment vertical="center"/>
    </xf>
    <xf numFmtId="4" fontId="18" fillId="18" borderId="32" applyNumberFormat="0" applyProtection="0">
      <alignment vertical="center"/>
    </xf>
    <xf numFmtId="4" fontId="16" fillId="28" borderId="28" applyNumberFormat="0" applyProtection="0">
      <alignment vertical="center"/>
    </xf>
    <xf numFmtId="4" fontId="53" fillId="28" borderId="28" applyNumberFormat="0" applyProtection="0">
      <alignment vertical="center"/>
    </xf>
    <xf numFmtId="4" fontId="18" fillId="28" borderId="32" applyNumberFormat="0" applyProtection="0">
      <alignment horizontal="left" vertical="center" indent="1"/>
    </xf>
    <xf numFmtId="4" fontId="18" fillId="28" borderId="32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4" fontId="18" fillId="21" borderId="32" applyNumberFormat="0" applyProtection="0">
      <alignment horizontal="left" vertical="center" indent="1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8" fillId="16" borderId="32" applyNumberFormat="0" applyProtection="0">
      <alignment horizontal="right" vertical="center"/>
    </xf>
    <xf numFmtId="4" fontId="16" fillId="30" borderId="28" applyNumberFormat="0" applyProtection="0">
      <alignment horizontal="right" vertical="center"/>
    </xf>
    <xf numFmtId="4" fontId="18" fillId="82" borderId="32" applyNumberFormat="0" applyProtection="0">
      <alignment horizontal="right" vertical="center"/>
    </xf>
    <xf numFmtId="4" fontId="16" fillId="31" borderId="28" applyNumberFormat="0" applyProtection="0">
      <alignment horizontal="right" vertical="center"/>
    </xf>
    <xf numFmtId="4" fontId="18" fillId="22" borderId="41" applyNumberFormat="0" applyProtection="0">
      <alignment horizontal="right" vertical="center"/>
    </xf>
    <xf numFmtId="4" fontId="16" fillId="32" borderId="28" applyNumberFormat="0" applyProtection="0">
      <alignment horizontal="right" vertical="center"/>
    </xf>
    <xf numFmtId="4" fontId="18" fillId="24" borderId="32" applyNumberFormat="0" applyProtection="0">
      <alignment horizontal="right" vertical="center"/>
    </xf>
    <xf numFmtId="4" fontId="16" fillId="33" borderId="28" applyNumberFormat="0" applyProtection="0">
      <alignment horizontal="right" vertical="center"/>
    </xf>
    <xf numFmtId="4" fontId="18" fillId="83" borderId="32" applyNumberFormat="0" applyProtection="0">
      <alignment horizontal="right" vertical="center"/>
    </xf>
    <xf numFmtId="4" fontId="16" fillId="34" borderId="28" applyNumberFormat="0" applyProtection="0">
      <alignment horizontal="right" vertical="center"/>
    </xf>
    <xf numFmtId="4" fontId="18" fillId="53" borderId="32" applyNumberFormat="0" applyProtection="0">
      <alignment horizontal="right" vertical="center"/>
    </xf>
    <xf numFmtId="4" fontId="16" fillId="35" borderId="28" applyNumberFormat="0" applyProtection="0">
      <alignment horizontal="right" vertical="center"/>
    </xf>
    <xf numFmtId="4" fontId="18" fillId="20" borderId="32" applyNumberFormat="0" applyProtection="0">
      <alignment horizontal="right" vertical="center"/>
    </xf>
    <xf numFmtId="4" fontId="16" fillId="36" borderId="28" applyNumberFormat="0" applyProtection="0">
      <alignment horizontal="right" vertical="center"/>
    </xf>
    <xf numFmtId="4" fontId="18" fillId="27" borderId="32" applyNumberFormat="0" applyProtection="0">
      <alignment horizontal="right" vertical="center"/>
    </xf>
    <xf numFmtId="4" fontId="16" fillId="37" borderId="28" applyNumberFormat="0" applyProtection="0">
      <alignment horizontal="right" vertical="center"/>
    </xf>
    <xf numFmtId="4" fontId="18" fillId="84" borderId="32" applyNumberFormat="0" applyProtection="0">
      <alignment horizontal="right" vertical="center"/>
    </xf>
    <xf numFmtId="4" fontId="16" fillId="38" borderId="28" applyNumberFormat="0" applyProtection="0">
      <alignment horizontal="right" vertical="center"/>
    </xf>
    <xf numFmtId="4" fontId="18" fillId="85" borderId="41" applyNumberFormat="0" applyProtection="0">
      <alignment horizontal="left" vertical="center" indent="1"/>
    </xf>
    <xf numFmtId="4" fontId="54" fillId="39" borderId="2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2" applyNumberFormat="0" applyProtection="0">
      <alignment horizontal="right" vertical="center"/>
    </xf>
    <xf numFmtId="4" fontId="18" fillId="86" borderId="32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4" fontId="18" fillId="87" borderId="41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18" fillId="86" borderId="41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18" fillId="17" borderId="32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63" fillId="23" borderId="40" applyNumberFormat="0" applyProtection="0">
      <alignment horizontal="left" vertical="top" indent="1"/>
    </xf>
    <xf numFmtId="0" fontId="7" fillId="42" borderId="28" applyNumberFormat="0" applyProtection="0">
      <alignment horizontal="left" vertical="center" indent="1"/>
    </xf>
    <xf numFmtId="0" fontId="18" fillId="26" borderId="32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63" fillId="86" borderId="40" applyNumberFormat="0" applyProtection="0">
      <alignment horizontal="left" vertical="top" indent="1"/>
    </xf>
    <xf numFmtId="0" fontId="7" fillId="43" borderId="28" applyNumberFormat="0" applyProtection="0">
      <alignment horizontal="left" vertical="center" indent="1"/>
    </xf>
    <xf numFmtId="0" fontId="18" fillId="44" borderId="32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63" fillId="44" borderId="40" applyNumberFormat="0" applyProtection="0">
      <alignment horizontal="left" vertical="top" indent="1"/>
    </xf>
    <xf numFmtId="0" fontId="7" fillId="2" borderId="28" applyNumberFormat="0" applyProtection="0">
      <alignment horizontal="left" vertical="center" indent="1"/>
    </xf>
    <xf numFmtId="0" fontId="18" fillId="87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63" fillId="87" borderId="40" applyNumberFormat="0" applyProtection="0">
      <alignment horizontal="left" vertical="top" indent="1"/>
    </xf>
    <xf numFmtId="0" fontId="63" fillId="87" borderId="40" applyNumberFormat="0" applyProtection="0">
      <alignment horizontal="left" vertical="top" indent="1"/>
    </xf>
    <xf numFmtId="0" fontId="7" fillId="29" borderId="28" applyNumberFormat="0" applyProtection="0">
      <alignment horizontal="left" vertical="center" indent="1"/>
    </xf>
    <xf numFmtId="0" fontId="7" fillId="0" borderId="0"/>
    <xf numFmtId="4" fontId="16" fillId="3" borderId="28" applyNumberFormat="0" applyProtection="0">
      <alignment vertical="center"/>
    </xf>
    <xf numFmtId="4" fontId="53" fillId="3" borderId="28" applyNumberFormat="0" applyProtection="0">
      <alignment vertical="center"/>
    </xf>
    <xf numFmtId="4" fontId="16" fillId="3" borderId="28" applyNumberFormat="0" applyProtection="0">
      <alignment horizontal="left" vertical="center" indent="1"/>
    </xf>
    <xf numFmtId="4" fontId="16" fillId="3" borderId="28" applyNumberFormat="0" applyProtection="0">
      <alignment horizontal="left" vertical="center" indent="1"/>
    </xf>
    <xf numFmtId="4" fontId="18" fillId="0" borderId="32" applyNumberFormat="0" applyProtection="0">
      <alignment horizontal="right" vertical="center"/>
    </xf>
    <xf numFmtId="4" fontId="18" fillId="0" borderId="32" applyNumberFormat="0" applyProtection="0">
      <alignment horizontal="right" vertical="center"/>
    </xf>
    <xf numFmtId="4" fontId="16" fillId="40" borderId="28" applyNumberFormat="0" applyProtection="0">
      <alignment horizontal="right" vertical="center"/>
    </xf>
    <xf numFmtId="4" fontId="53" fillId="40" borderId="28" applyNumberFormat="0" applyProtection="0">
      <alignment horizontal="right" vertical="center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8" fillId="0" borderId="0"/>
    <xf numFmtId="4" fontId="59" fillId="40" borderId="28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43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89" fontId="112" fillId="0" borderId="0">
      <alignment horizontal="left"/>
    </xf>
    <xf numFmtId="190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3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72" fontId="15" fillId="0" borderId="0" applyFill="0" applyBorder="0" applyAlignment="0"/>
    <xf numFmtId="172" fontId="80" fillId="0" borderId="0" applyFill="0" applyBorder="0" applyAlignment="0"/>
    <xf numFmtId="0" fontId="67" fillId="126" borderId="0" applyNumberFormat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5" fontId="15" fillId="0" borderId="0" applyFill="0" applyBorder="0" applyAlignment="0"/>
    <xf numFmtId="175" fontId="80" fillId="0" borderId="0" applyFill="0" applyBorder="0" applyAlignment="0"/>
    <xf numFmtId="176" fontId="15" fillId="0" borderId="0" applyFill="0" applyBorder="0" applyAlignment="0"/>
    <xf numFmtId="176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0" fontId="67" fillId="75" borderId="0" applyNumberFormat="0" applyBorder="0" applyAlignment="0" applyProtection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117" fillId="78" borderId="23" applyNumberFormat="0" applyAlignment="0" applyProtection="0"/>
    <xf numFmtId="0" fontId="95" fillId="79" borderId="23" applyNumberFormat="0" applyAlignment="0" applyProtection="0"/>
    <xf numFmtId="191" fontId="118" fillId="0" borderId="0" applyFill="0" applyBorder="0" applyProtection="0"/>
    <xf numFmtId="0" fontId="119" fillId="19" borderId="24" applyNumberFormat="0" applyAlignment="0" applyProtection="0"/>
    <xf numFmtId="0" fontId="73" fillId="69" borderId="24" applyNumberFormat="0" applyAlignment="0" applyProtection="0"/>
    <xf numFmtId="0" fontId="43" fillId="132" borderId="50" applyNumberFormat="0" applyAlignment="0" applyProtection="0"/>
    <xf numFmtId="0" fontId="97" fillId="0" borderId="0" applyNumberFormat="0" applyFill="0" applyBorder="0" applyAlignment="0" applyProtection="0"/>
    <xf numFmtId="0" fontId="98" fillId="0" borderId="51" applyNumberFormat="0" applyFill="0" applyAlignment="0" applyProtection="0"/>
    <xf numFmtId="0" fontId="99" fillId="0" borderId="33" applyNumberFormat="0" applyFill="0" applyAlignment="0" applyProtection="0"/>
    <xf numFmtId="0" fontId="100" fillId="0" borderId="52" applyNumberFormat="0" applyFill="0" applyAlignment="0" applyProtection="0"/>
    <xf numFmtId="0" fontId="100" fillId="0" borderId="0" applyNumberFormat="0" applyFill="0" applyBorder="0" applyAlignment="0" applyProtection="0"/>
    <xf numFmtId="186" fontId="7" fillId="0" borderId="0" applyFill="0" applyBorder="0" applyAlignment="0" applyProtection="0"/>
    <xf numFmtId="172" fontId="15" fillId="0" borderId="0" applyFont="0" applyFill="0" applyBorder="0" applyAlignment="0" applyProtection="0"/>
    <xf numFmtId="172" fontId="80" fillId="0" borderId="0" applyFont="0" applyFill="0" applyBorder="0" applyAlignment="0" applyProtection="0"/>
    <xf numFmtId="43" fontId="63" fillId="0" borderId="0" applyFont="0" applyFill="0" applyBorder="0" applyAlignment="0" applyProtection="0"/>
    <xf numFmtId="198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3" fontId="15" fillId="0" borderId="0" applyFont="0" applyFill="0" applyBorder="0" applyAlignment="0" applyProtection="0"/>
    <xf numFmtId="173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184" fontId="17" fillId="0" borderId="0" applyFont="0" applyFill="0" applyBorder="0" applyAlignment="0" applyProtection="0"/>
    <xf numFmtId="198" fontId="38" fillId="0" borderId="0" applyFont="0" applyFill="0" applyBorder="0" applyAlignment="0" applyProtection="0"/>
    <xf numFmtId="192" fontId="17" fillId="0" borderId="0" applyFont="0" applyFill="0" applyBorder="0" applyAlignment="0" applyProtection="0"/>
    <xf numFmtId="164" fontId="118" fillId="0" borderId="0" applyFill="0" applyBorder="0" applyProtection="0"/>
    <xf numFmtId="0" fontId="73" fillId="69" borderId="24" applyNumberFormat="0" applyAlignment="0" applyProtection="0"/>
    <xf numFmtId="172" fontId="15" fillId="0" borderId="0" applyFill="0" applyBorder="0" applyAlignment="0"/>
    <xf numFmtId="172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3" fontId="63" fillId="0" borderId="0" applyFont="0" applyFill="0" applyBorder="0" applyAlignment="0" applyProtection="0"/>
    <xf numFmtId="193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64" fillId="0" borderId="0" applyFont="0" applyFill="0" applyBorder="0" applyAlignment="0" applyProtection="0"/>
    <xf numFmtId="43" fontId="63" fillId="0" borderId="0" applyFont="0" applyFill="0" applyBorder="0" applyAlignment="0" applyProtection="0"/>
    <xf numFmtId="182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4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3" applyNumberFormat="0" applyFill="0" applyAlignment="0" applyProtection="0"/>
    <xf numFmtId="0" fontId="47" fillId="0" borderId="54" applyNumberFormat="0" applyFill="0" applyAlignment="0" applyProtection="0"/>
    <xf numFmtId="0" fontId="48" fillId="0" borderId="55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39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28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5" fillId="0" borderId="0" applyFill="0" applyBorder="0" applyAlignment="0"/>
    <xf numFmtId="172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0" fontId="64" fillId="0" borderId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141" fillId="0" borderId="38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187" fontId="7" fillId="0" borderId="0" applyFill="0" applyBorder="0" applyAlignment="0" applyProtection="0">
      <alignment horizontal="right"/>
    </xf>
    <xf numFmtId="187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8" fontId="21" fillId="0" borderId="0"/>
    <xf numFmtId="178" fontId="105" fillId="0" borderId="0"/>
    <xf numFmtId="188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39" applyNumberFormat="0" applyFont="0" applyAlignment="0" applyProtection="0"/>
    <xf numFmtId="0" fontId="129" fillId="0" borderId="0"/>
    <xf numFmtId="0" fontId="78" fillId="0" borderId="56" applyNumberFormat="0" applyFill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80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72" fontId="15" fillId="0" borderId="0" applyFill="0" applyBorder="0" applyAlignment="0"/>
    <xf numFmtId="172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69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7">
      <alignment horizontal="center"/>
    </xf>
    <xf numFmtId="0" fontId="7" fillId="0" borderId="57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5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28" applyNumberFormat="0" applyProtection="0">
      <alignment vertical="center"/>
    </xf>
    <xf numFmtId="4" fontId="16" fillId="28" borderId="28" applyNumberFormat="0" applyProtection="0">
      <alignment vertical="center"/>
    </xf>
    <xf numFmtId="0" fontId="101" fillId="50" borderId="28" applyNumberFormat="0" applyProtection="0">
      <alignment vertical="center"/>
    </xf>
    <xf numFmtId="0" fontId="56" fillId="50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56" fillId="50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6" fillId="81" borderId="28" applyNumberFormat="0" applyProtection="0">
      <alignment horizontal="right" vertical="center"/>
    </xf>
    <xf numFmtId="0" fontId="56" fillId="46" borderId="28" applyNumberFormat="0" applyProtection="0">
      <alignment horizontal="right" vertical="center"/>
    </xf>
    <xf numFmtId="0" fontId="56" fillId="73" borderId="28" applyNumberFormat="0" applyProtection="0">
      <alignment horizontal="right" vertical="center"/>
    </xf>
    <xf numFmtId="0" fontId="56" fillId="119" borderId="28" applyNumberFormat="0" applyProtection="0">
      <alignment horizontal="right" vertical="center"/>
    </xf>
    <xf numFmtId="0" fontId="56" fillId="124" borderId="28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28" applyNumberFormat="0" applyProtection="0">
      <alignment horizontal="right" vertical="center"/>
    </xf>
    <xf numFmtId="0" fontId="56" fillId="74" borderId="28" applyNumberFormat="0" applyProtection="0">
      <alignment horizontal="right" vertical="center"/>
    </xf>
    <xf numFmtId="0" fontId="56" fillId="139" borderId="28" applyNumberFormat="0" applyProtection="0">
      <alignment horizontal="right" vertical="center"/>
    </xf>
    <xf numFmtId="0" fontId="56" fillId="118" borderId="28" applyNumberFormat="0" applyProtection="0">
      <alignment horizontal="right" vertical="center"/>
    </xf>
    <xf numFmtId="0" fontId="102" fillId="140" borderId="28" applyNumberFormat="0" applyProtection="0">
      <alignment horizontal="left" vertical="center" indent="1"/>
    </xf>
    <xf numFmtId="4" fontId="54" fillId="39" borderId="28" applyNumberFormat="0" applyProtection="0">
      <alignment horizontal="left" vertical="center" indent="1"/>
    </xf>
    <xf numFmtId="0" fontId="56" fillId="141" borderId="5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28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0" fontId="56" fillId="142" borderId="28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7" fillId="1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64" fillId="0" borderId="0"/>
    <xf numFmtId="0" fontId="7" fillId="1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69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37" fillId="0" borderId="0"/>
    <xf numFmtId="0" fontId="7" fillId="69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9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49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96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64" fillId="0" borderId="0"/>
    <xf numFmtId="0" fontId="7" fillId="110" borderId="28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28" applyNumberFormat="0" applyProtection="0">
      <alignment vertical="center"/>
    </xf>
    <xf numFmtId="0" fontId="101" fillId="47" borderId="28" applyNumberFormat="0" applyProtection="0">
      <alignment vertical="center"/>
    </xf>
    <xf numFmtId="0" fontId="56" fillId="47" borderId="28" applyNumberFormat="0" applyProtection="0">
      <alignment horizontal="left" vertical="center" indent="1"/>
    </xf>
    <xf numFmtId="0" fontId="56" fillId="47" borderId="28" applyNumberFormat="0" applyProtection="0">
      <alignment horizontal="left" vertical="center" indent="1"/>
    </xf>
    <xf numFmtId="0" fontId="56" fillId="141" borderId="28" applyNumberFormat="0" applyProtection="0">
      <alignment horizontal="right" vertical="center"/>
    </xf>
    <xf numFmtId="0" fontId="56" fillId="141" borderId="28" applyNumberFormat="0" applyProtection="0">
      <alignment horizontal="right" vertical="center"/>
    </xf>
    <xf numFmtId="0" fontId="101" fillId="141" borderId="28" applyNumberFormat="0" applyProtection="0">
      <alignment horizontal="right" vertical="center"/>
    </xf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103" fillId="141" borderId="28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91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3" applyNumberFormat="0" applyAlignment="0" applyProtection="0"/>
    <xf numFmtId="0" fontId="84" fillId="49" borderId="23" applyNumberFormat="0" applyAlignment="0" applyProtection="0"/>
    <xf numFmtId="0" fontId="95" fillId="79" borderId="23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59" applyNumberFormat="0" applyFont="0"/>
    <xf numFmtId="0" fontId="7" fillId="0" borderId="0"/>
    <xf numFmtId="0" fontId="7" fillId="0" borderId="0"/>
    <xf numFmtId="180" fontId="15" fillId="0" borderId="0" applyFill="0" applyBorder="0" applyAlignment="0"/>
    <xf numFmtId="180" fontId="80" fillId="0" borderId="0" applyFill="0" applyBorder="0" applyAlignment="0"/>
    <xf numFmtId="181" fontId="15" fillId="0" borderId="0" applyFill="0" applyBorder="0" applyAlignment="0"/>
    <xf numFmtId="181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96" fontId="17" fillId="0" borderId="0" applyFont="0" applyFill="0" applyBorder="0" applyAlignment="0" applyProtection="0"/>
    <xf numFmtId="197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9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198" fontId="96" fillId="0" borderId="0" applyFont="0" applyFill="0" applyBorder="0" applyAlignment="0" applyProtection="0"/>
    <xf numFmtId="43" fontId="63" fillId="0" borderId="0" applyFont="0" applyFill="0" applyBorder="0" applyAlignment="0" applyProtection="0"/>
    <xf numFmtId="182" fontId="38" fillId="0" borderId="0" applyFont="0" applyFill="0" applyBorder="0" applyAlignment="0" applyProtection="0"/>
    <xf numFmtId="186" fontId="7" fillId="0" borderId="0" applyFill="0" applyBorder="0" applyAlignment="0" applyProtection="0"/>
    <xf numFmtId="182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6" fontId="7" fillId="0" borderId="0" applyFill="0" applyBorder="0" applyAlignment="0" applyProtection="0"/>
    <xf numFmtId="182" fontId="38" fillId="0" borderId="0" applyFont="0" applyFill="0" applyBorder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49" applyNumberFormat="0" applyFont="0" applyAlignment="0" applyProtection="0"/>
    <xf numFmtId="0" fontId="146" fillId="97" borderId="49" applyNumberFormat="0" applyFont="0" applyAlignment="0" applyProtection="0"/>
    <xf numFmtId="0" fontId="146" fillId="97" borderId="49" applyNumberFormat="0" applyFont="0" applyAlignment="0" applyProtection="0"/>
    <xf numFmtId="0" fontId="146" fillId="97" borderId="49" applyNumberFormat="0" applyFont="0" applyAlignment="0" applyProtection="0"/>
    <xf numFmtId="0" fontId="96" fillId="116" borderId="39" applyNumberFormat="0" applyFont="0" applyAlignment="0" applyProtection="0"/>
    <xf numFmtId="0" fontId="147" fillId="78" borderId="60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2" applyNumberFormat="0" applyProtection="0">
      <alignment vertical="center"/>
    </xf>
    <xf numFmtId="4" fontId="18" fillId="28" borderId="32" applyNumberFormat="0" applyProtection="0">
      <alignment horizontal="left" vertical="center" indent="1"/>
    </xf>
    <xf numFmtId="4" fontId="18" fillId="21" borderId="32" applyNumberFormat="0" applyProtection="0">
      <alignment horizontal="left" vertical="center" indent="1"/>
    </xf>
    <xf numFmtId="4" fontId="18" fillId="86" borderId="32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2" applyNumberFormat="0" applyProtection="0">
      <alignment horizontal="left" vertical="center" indent="1"/>
    </xf>
    <xf numFmtId="0" fontId="18" fillId="44" borderId="32" applyNumberFormat="0" applyProtection="0">
      <alignment horizontal="left" vertical="center" indent="1"/>
    </xf>
    <xf numFmtId="0" fontId="4" fillId="0" borderId="0"/>
    <xf numFmtId="0" fontId="18" fillId="87" borderId="32" applyNumberFormat="0" applyProtection="0">
      <alignment horizontal="left" vertical="center" indent="1"/>
    </xf>
    <xf numFmtId="0" fontId="18" fillId="87" borderId="32" applyNumberFormat="0" applyProtection="0">
      <alignment horizontal="left" vertical="center" indent="1"/>
    </xf>
    <xf numFmtId="0" fontId="18" fillId="87" borderId="40" applyNumberFormat="0" applyProtection="0">
      <alignment horizontal="left" vertical="top" indent="1"/>
    </xf>
    <xf numFmtId="4" fontId="18" fillId="0" borderId="32" applyNumberFormat="0" applyProtection="0">
      <alignment horizontal="right" vertical="center"/>
    </xf>
    <xf numFmtId="4" fontId="18" fillId="21" borderId="32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1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7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47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2" applyNumberFormat="0" applyAlignment="0" applyProtection="0"/>
    <xf numFmtId="0" fontId="43" fillId="94" borderId="24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44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2" applyNumberFormat="0" applyAlignment="0" applyProtection="0"/>
    <xf numFmtId="0" fontId="40" fillId="56" borderId="0" applyNumberFormat="0" applyBorder="0" applyAlignment="0" applyProtection="0"/>
    <xf numFmtId="0" fontId="49" fillId="12" borderId="23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28" applyNumberFormat="0" applyAlignment="0" applyProtection="0"/>
    <xf numFmtId="0" fontId="92" fillId="67" borderId="32" applyNumberFormat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9" fillId="12" borderId="23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167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29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3" applyNumberFormat="0" applyFont="0" applyAlignment="0" applyProtection="0"/>
    <xf numFmtId="0" fontId="52" fillId="15" borderId="28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46" applyNumberFormat="0" applyFill="0" applyAlignment="0" applyProtection="0"/>
    <xf numFmtId="0" fontId="49" fillId="12" borderId="23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3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3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1" applyNumberFormat="0" applyFill="0" applyAlignment="0" applyProtection="0"/>
    <xf numFmtId="0" fontId="62" fillId="0" borderId="0" applyNumberFormat="0" applyFill="0" applyBorder="0" applyAlignment="0" applyProtection="0"/>
    <xf numFmtId="167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3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3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2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45" applyNumberFormat="0" applyFill="0" applyAlignment="0" applyProtection="0"/>
    <xf numFmtId="0" fontId="61" fillId="0" borderId="48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2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6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1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2" applyNumberFormat="0" applyProtection="0">
      <alignment horizontal="left" vertical="center" indent="1"/>
    </xf>
    <xf numFmtId="0" fontId="18" fillId="26" borderId="32" applyNumberFormat="0" applyProtection="0">
      <alignment horizontal="left" vertical="center" indent="1"/>
    </xf>
    <xf numFmtId="0" fontId="18" fillId="44" borderId="32" applyNumberFormat="0" applyProtection="0">
      <alignment horizontal="left" vertical="center" indent="1"/>
    </xf>
    <xf numFmtId="0" fontId="18" fillId="87" borderId="32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2" applyNumberFormat="0" applyAlignment="0" applyProtection="0"/>
    <xf numFmtId="0" fontId="91" fillId="96" borderId="32" applyNumberFormat="0" applyAlignment="0" applyProtection="0"/>
    <xf numFmtId="0" fontId="43" fillId="94" borderId="24" applyNumberFormat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8" fillId="0" borderId="46" applyNumberFormat="0" applyFill="0" applyAlignment="0" applyProtection="0"/>
    <xf numFmtId="0" fontId="48" fillId="0" borderId="0" applyNumberFormat="0" applyFill="0" applyBorder="0" applyAlignment="0" applyProtection="0"/>
    <xf numFmtId="0" fontId="43" fillId="94" borderId="24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8" fillId="0" borderId="46" applyNumberFormat="0" applyFill="0" applyAlignment="0" applyProtection="0"/>
    <xf numFmtId="0" fontId="45" fillId="0" borderId="47" applyNumberFormat="0" applyFill="0" applyAlignment="0" applyProtection="0"/>
    <xf numFmtId="0" fontId="92" fillId="67" borderId="32" applyNumberFormat="0" applyAlignment="0" applyProtection="0"/>
    <xf numFmtId="0" fontId="92" fillId="67" borderId="32" applyNumberFormat="0" applyAlignment="0" applyProtection="0"/>
    <xf numFmtId="0" fontId="92" fillId="67" borderId="32" applyNumberForma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8" fillId="66" borderId="32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28" applyNumberFormat="0" applyAlignment="0" applyProtection="0"/>
    <xf numFmtId="0" fontId="45" fillId="0" borderId="47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8" fillId="66" borderId="32" applyNumberFormat="0" applyFont="0" applyAlignment="0" applyProtection="0"/>
    <xf numFmtId="0" fontId="52" fillId="96" borderId="28" applyNumberFormat="0" applyAlignment="0" applyProtection="0"/>
    <xf numFmtId="0" fontId="61" fillId="0" borderId="48" applyNumberFormat="0" applyFill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1" applyNumberFormat="0" applyProtection="0">
      <alignment horizontal="left" vertical="center" indent="1"/>
    </xf>
    <xf numFmtId="0" fontId="64" fillId="0" borderId="0"/>
    <xf numFmtId="4" fontId="38" fillId="23" borderId="41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1" applyNumberFormat="0" applyProtection="0">
      <alignment horizontal="left" vertical="center" indent="1"/>
    </xf>
    <xf numFmtId="0" fontId="64" fillId="0" borderId="0"/>
    <xf numFmtId="4" fontId="18" fillId="86" borderId="41" applyNumberFormat="0" applyProtection="0">
      <alignment horizontal="left" vertical="center" indent="1"/>
    </xf>
    <xf numFmtId="0" fontId="18" fillId="23" borderId="40" applyNumberFormat="0" applyProtection="0">
      <alignment horizontal="left" vertical="top" indent="1"/>
    </xf>
    <xf numFmtId="0" fontId="64" fillId="0" borderId="0"/>
    <xf numFmtId="0" fontId="18" fillId="86" borderId="40" applyNumberFormat="0" applyProtection="0">
      <alignment horizontal="left" vertical="top" indent="1"/>
    </xf>
    <xf numFmtId="0" fontId="64" fillId="0" borderId="0"/>
    <xf numFmtId="0" fontId="18" fillId="44" borderId="40" applyNumberFormat="0" applyProtection="0">
      <alignment horizontal="left" vertical="top" indent="1"/>
    </xf>
    <xf numFmtId="0" fontId="64" fillId="0" borderId="0"/>
    <xf numFmtId="0" fontId="18" fillId="87" borderId="40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1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2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48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425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6" fillId="5" borderId="0" xfId="32" applyFont="1" applyFill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/>
    <xf numFmtId="37" fontId="26" fillId="5" borderId="0" xfId="33" applyNumberFormat="1" applyFont="1" applyFill="1"/>
    <xf numFmtId="37" fontId="26" fillId="5" borderId="5" xfId="33" applyNumberFormat="1" applyFont="1" applyFill="1" applyBorder="1"/>
    <xf numFmtId="37" fontId="25" fillId="5" borderId="5" xfId="33" applyNumberFormat="1" applyFont="1" applyFill="1" applyBorder="1"/>
    <xf numFmtId="0" fontId="26" fillId="5" borderId="0" xfId="30" applyFont="1" applyFill="1"/>
    <xf numFmtId="170" fontId="27" fillId="7" borderId="0" xfId="39" applyFont="1" applyFill="1"/>
    <xf numFmtId="37" fontId="25" fillId="9" borderId="6" xfId="33" applyNumberFormat="1" applyFont="1" applyFill="1" applyBorder="1"/>
    <xf numFmtId="37" fontId="26" fillId="7" borderId="0" xfId="35" applyNumberFormat="1" applyFont="1" applyFill="1" applyAlignment="1">
      <alignment horizontal="left"/>
    </xf>
    <xf numFmtId="37" fontId="26" fillId="7" borderId="5" xfId="35" applyNumberFormat="1" applyFont="1" applyFill="1" applyBorder="1" applyAlignment="1">
      <alignment horizontal="left"/>
    </xf>
    <xf numFmtId="0" fontId="26" fillId="5" borderId="0" xfId="31" applyFont="1" applyFill="1"/>
    <xf numFmtId="37" fontId="26" fillId="5" borderId="0" xfId="31" applyNumberFormat="1" applyFont="1" applyFill="1"/>
    <xf numFmtId="0" fontId="26" fillId="9" borderId="0" xfId="31" applyFont="1" applyFill="1"/>
    <xf numFmtId="0" fontId="26" fillId="5" borderId="0" xfId="31" applyFont="1" applyFill="1" applyAlignment="1">
      <alignment vertical="top"/>
    </xf>
    <xf numFmtId="37" fontId="26" fillId="8" borderId="11" xfId="33" applyNumberFormat="1" applyFont="1" applyFill="1" applyBorder="1" applyAlignment="1">
      <alignment horizontal="right"/>
    </xf>
    <xf numFmtId="37" fontId="26" fillId="7" borderId="11" xfId="33" applyNumberFormat="1" applyFont="1" applyFill="1" applyBorder="1"/>
    <xf numFmtId="37" fontId="26" fillId="5" borderId="11" xfId="33" applyNumberFormat="1" applyFont="1" applyFill="1" applyBorder="1"/>
    <xf numFmtId="37" fontId="26" fillId="7" borderId="11" xfId="33" applyNumberFormat="1" applyFont="1" applyFill="1" applyBorder="1" applyAlignment="1">
      <alignment horizontal="center"/>
    </xf>
    <xf numFmtId="37" fontId="26" fillId="5" borderId="11" xfId="33" applyNumberFormat="1" applyFont="1" applyFill="1" applyBorder="1" applyAlignment="1">
      <alignment horizontal="center"/>
    </xf>
    <xf numFmtId="171" fontId="26" fillId="7" borderId="11" xfId="33" applyNumberFormat="1" applyFont="1" applyFill="1" applyBorder="1" applyAlignment="1">
      <alignment horizontal="right" indent="1"/>
    </xf>
    <xf numFmtId="171" fontId="26" fillId="5" borderId="11" xfId="33" applyNumberFormat="1" applyFont="1" applyFill="1" applyBorder="1" applyAlignment="1">
      <alignment horizontal="right" indent="1"/>
    </xf>
    <xf numFmtId="171" fontId="25" fillId="9" borderId="11" xfId="33" applyNumberFormat="1" applyFont="1" applyFill="1" applyBorder="1" applyAlignment="1">
      <alignment horizontal="right" indent="1"/>
    </xf>
    <xf numFmtId="0" fontId="26" fillId="7" borderId="11" xfId="33" applyFont="1" applyFill="1" applyBorder="1" applyAlignment="1">
      <alignment horizontal="right" indent="1"/>
    </xf>
    <xf numFmtId="0" fontId="26" fillId="5" borderId="11" xfId="33" applyFont="1" applyFill="1" applyBorder="1" applyAlignment="1">
      <alignment horizontal="right" indent="1"/>
    </xf>
    <xf numFmtId="171" fontId="25" fillId="9" borderId="12" xfId="33" applyNumberFormat="1" applyFont="1" applyFill="1" applyBorder="1" applyAlignment="1">
      <alignment horizontal="right" indent="1"/>
    </xf>
    <xf numFmtId="0" fontId="26" fillId="5" borderId="13" xfId="31" applyFont="1" applyFill="1" applyBorder="1"/>
    <xf numFmtId="0" fontId="26" fillId="5" borderId="11" xfId="31" applyFont="1" applyFill="1" applyBorder="1"/>
    <xf numFmtId="171" fontId="26" fillId="5" borderId="11" xfId="31" applyNumberFormat="1" applyFont="1" applyFill="1" applyBorder="1" applyAlignment="1">
      <alignment horizontal="right" indent="1"/>
    </xf>
    <xf numFmtId="171" fontId="26" fillId="5" borderId="14" xfId="31" applyNumberFormat="1" applyFont="1" applyFill="1" applyBorder="1" applyAlignment="1">
      <alignment horizontal="right" indent="1"/>
    </xf>
    <xf numFmtId="171" fontId="25" fillId="9" borderId="11" xfId="31" applyNumberFormat="1" applyFont="1" applyFill="1" applyBorder="1" applyAlignment="1">
      <alignment horizontal="right" indent="1"/>
    </xf>
    <xf numFmtId="171" fontId="25" fillId="5" borderId="11" xfId="31" applyNumberFormat="1" applyFont="1" applyFill="1" applyBorder="1" applyAlignment="1">
      <alignment horizontal="right" indent="1"/>
    </xf>
    <xf numFmtId="0" fontId="25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5" borderId="0" xfId="30" applyFont="1" applyFill="1"/>
    <xf numFmtId="0" fontId="26" fillId="5" borderId="0" xfId="48" applyFont="1" applyFill="1"/>
    <xf numFmtId="0" fontId="34" fillId="5" borderId="0" xfId="30" applyFont="1" applyFill="1"/>
    <xf numFmtId="0" fontId="33" fillId="5" borderId="0" xfId="30" applyFont="1" applyFill="1"/>
    <xf numFmtId="0" fontId="28" fillId="5" borderId="0" xfId="48" applyFont="1" applyFill="1"/>
    <xf numFmtId="0" fontId="28" fillId="5" borderId="0" xfId="30" applyFont="1" applyFill="1"/>
    <xf numFmtId="0" fontId="26" fillId="5" borderId="0" xfId="30" applyFont="1" applyFill="1" applyAlignment="1">
      <alignment horizontal="left" indent="1"/>
    </xf>
    <xf numFmtId="0" fontId="25" fillId="5" borderId="0" xfId="30" applyFont="1" applyFill="1" applyAlignment="1">
      <alignment horizontal="left"/>
    </xf>
    <xf numFmtId="0" fontId="25" fillId="5" borderId="0" xfId="34" applyFont="1" applyFill="1" applyAlignment="1">
      <alignment horizontal="left"/>
    </xf>
    <xf numFmtId="0" fontId="26" fillId="5" borderId="0" xfId="34" applyFont="1" applyFill="1" applyAlignment="1">
      <alignment horizontal="left" indent="1"/>
    </xf>
    <xf numFmtId="0" fontId="32" fillId="5" borderId="0" xfId="30" applyFont="1" applyFill="1"/>
    <xf numFmtId="0" fontId="25" fillId="9" borderId="0" xfId="30" applyFont="1" applyFill="1"/>
    <xf numFmtId="0" fontId="26" fillId="5" borderId="11" xfId="30" applyFont="1" applyFill="1" applyBorder="1" applyAlignment="1">
      <alignment horizontal="right" indent="1"/>
    </xf>
    <xf numFmtId="169" fontId="26" fillId="9" borderId="11" xfId="49" applyNumberFormat="1" applyFont="1" applyFill="1" applyBorder="1" applyAlignment="1">
      <alignment horizontal="right" indent="1"/>
    </xf>
    <xf numFmtId="168" fontId="26" fillId="9" borderId="11" xfId="30" applyNumberFormat="1" applyFont="1" applyFill="1" applyBorder="1" applyAlignment="1">
      <alignment horizontal="right" indent="1"/>
    </xf>
    <xf numFmtId="169" fontId="26" fillId="5" borderId="11" xfId="49" applyNumberFormat="1" applyFont="1" applyFill="1" applyBorder="1" applyAlignment="1">
      <alignment horizontal="right" indent="1"/>
    </xf>
    <xf numFmtId="169" fontId="25" fillId="5" borderId="11" xfId="49" applyNumberFormat="1" applyFont="1" applyFill="1" applyBorder="1" applyAlignment="1">
      <alignment horizontal="right" indent="1"/>
    </xf>
    <xf numFmtId="0" fontId="26" fillId="9" borderId="11" xfId="30" applyFont="1" applyFill="1" applyBorder="1" applyAlignment="1">
      <alignment horizontal="right" indent="1"/>
    </xf>
    <xf numFmtId="15" fontId="25" fillId="9" borderId="11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25" fillId="5" borderId="7" xfId="0" applyFont="1" applyFill="1" applyBorder="1" applyAlignment="1">
      <alignment vertical="center"/>
    </xf>
    <xf numFmtId="0" fontId="0" fillId="5" borderId="0" xfId="0" applyFill="1"/>
    <xf numFmtId="49" fontId="25" fillId="8" borderId="11" xfId="39" applyNumberFormat="1" applyFont="1" applyFill="1" applyBorder="1" applyAlignment="1">
      <alignment horizontal="center"/>
    </xf>
    <xf numFmtId="0" fontId="25" fillId="9" borderId="0" xfId="31" applyFont="1" applyFill="1"/>
    <xf numFmtId="0" fontId="7" fillId="5" borderId="0" xfId="0" applyFont="1" applyFill="1"/>
    <xf numFmtId="0" fontId="32" fillId="7" borderId="10" xfId="30" applyFont="1" applyFill="1" applyBorder="1"/>
    <xf numFmtId="37" fontId="26" fillId="6" borderId="11" xfId="33" applyNumberFormat="1" applyFont="1" applyFill="1" applyBorder="1" applyAlignment="1">
      <alignment horizontal="right"/>
    </xf>
    <xf numFmtId="169" fontId="26" fillId="0" borderId="11" xfId="49" applyNumberFormat="1" applyFont="1" applyBorder="1" applyAlignment="1">
      <alignment horizontal="right" indent="1"/>
    </xf>
    <xf numFmtId="168" fontId="25" fillId="0" borderId="11" xfId="30" applyNumberFormat="1" applyFont="1" applyBorder="1" applyAlignment="1">
      <alignment horizontal="right" indent="1"/>
    </xf>
    <xf numFmtId="3" fontId="25" fillId="0" borderId="11" xfId="30" applyNumberFormat="1" applyFont="1" applyBorder="1" applyAlignment="1">
      <alignment horizontal="right" indent="1"/>
    </xf>
    <xf numFmtId="169" fontId="25" fillId="0" borderId="11" xfId="49" applyNumberFormat="1" applyFont="1" applyBorder="1" applyAlignment="1">
      <alignment horizontal="right" indent="1"/>
    </xf>
    <xf numFmtId="1" fontId="25" fillId="0" borderId="11" xfId="30" applyNumberFormat="1" applyFont="1" applyBorder="1" applyAlignment="1">
      <alignment horizontal="right" indent="1"/>
    </xf>
    <xf numFmtId="168" fontId="26" fillId="0" borderId="11" xfId="30" applyNumberFormat="1" applyFont="1" applyBorder="1" applyAlignment="1">
      <alignment horizontal="right" indent="1"/>
    </xf>
    <xf numFmtId="168" fontId="25" fillId="0" borderId="16" xfId="30" applyNumberFormat="1" applyFont="1" applyBorder="1" applyAlignment="1">
      <alignment horizontal="right" indent="1"/>
    </xf>
    <xf numFmtId="3" fontId="26" fillId="0" borderId="11" xfId="30" applyNumberFormat="1" applyFont="1" applyBorder="1" applyAlignment="1">
      <alignment horizontal="right" indent="1"/>
    </xf>
    <xf numFmtId="3" fontId="25" fillId="0" borderId="11" xfId="49" applyNumberFormat="1" applyFont="1" applyBorder="1" applyAlignment="1">
      <alignment horizontal="right" indent="1"/>
    </xf>
    <xf numFmtId="169" fontId="25" fillId="0" borderId="11" xfId="30" applyNumberFormat="1" applyFont="1" applyBorder="1" applyAlignment="1">
      <alignment horizontal="right" indent="1"/>
    </xf>
    <xf numFmtId="0" fontId="26" fillId="7" borderId="0" xfId="32" applyFont="1" applyFill="1" applyAlignment="1">
      <alignment vertical="center"/>
    </xf>
    <xf numFmtId="0" fontId="26" fillId="5" borderId="0" xfId="32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6" fillId="5" borderId="0" xfId="32" applyFont="1" applyFill="1" applyAlignment="1">
      <alignment horizontal="left" vertical="center"/>
    </xf>
    <xf numFmtId="37" fontId="24" fillId="5" borderId="0" xfId="0" applyNumberFormat="1" applyFont="1" applyFill="1" applyAlignment="1">
      <alignment vertical="center"/>
    </xf>
    <xf numFmtId="37" fontId="25" fillId="5" borderId="17" xfId="32" applyNumberFormat="1" applyFont="1" applyFill="1" applyBorder="1" applyAlignment="1">
      <alignment horizontal="left" vertical="center"/>
    </xf>
    <xf numFmtId="0" fontId="26" fillId="5" borderId="17" xfId="32" applyFont="1" applyFill="1" applyBorder="1" applyAlignment="1">
      <alignment vertical="center"/>
    </xf>
    <xf numFmtId="37" fontId="26" fillId="5" borderId="0" xfId="32" applyNumberFormat="1" applyFont="1" applyFill="1" applyAlignment="1">
      <alignment horizontal="left" vertical="center"/>
    </xf>
    <xf numFmtId="37" fontId="25" fillId="9" borderId="0" xfId="32" applyNumberFormat="1" applyFont="1" applyFill="1" applyAlignment="1">
      <alignment horizontal="left" vertical="center"/>
    </xf>
    <xf numFmtId="0" fontId="25" fillId="9" borderId="0" xfId="32" applyFont="1" applyFill="1" applyAlignment="1">
      <alignment vertical="center"/>
    </xf>
    <xf numFmtId="37" fontId="27" fillId="9" borderId="0" xfId="0" applyNumberFormat="1" applyFont="1" applyFill="1" applyAlignment="1">
      <alignment vertical="center"/>
    </xf>
    <xf numFmtId="0" fontId="23" fillId="5" borderId="0" xfId="32" applyFont="1" applyFill="1" applyAlignment="1">
      <alignment vertical="center"/>
    </xf>
    <xf numFmtId="37" fontId="24" fillId="5" borderId="17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7" fillId="5" borderId="0" xfId="0" applyNumberFormat="1" applyFont="1" applyFill="1" applyAlignment="1">
      <alignment vertical="center"/>
    </xf>
    <xf numFmtId="170" fontId="11" fillId="4" borderId="0" xfId="37" applyFont="1" applyFill="1" applyAlignment="1">
      <alignment vertical="center"/>
    </xf>
    <xf numFmtId="0" fontId="26" fillId="10" borderId="0" xfId="36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70" fontId="25" fillId="5" borderId="0" xfId="37" applyFont="1" applyFill="1" applyAlignment="1">
      <alignment vertical="center"/>
    </xf>
    <xf numFmtId="0" fontId="25" fillId="5" borderId="0" xfId="36" applyFont="1" applyFill="1" applyAlignment="1">
      <alignment vertical="center"/>
    </xf>
    <xf numFmtId="170" fontId="26" fillId="9" borderId="0" xfId="37" applyFont="1" applyFill="1" applyAlignment="1">
      <alignment vertical="center"/>
    </xf>
    <xf numFmtId="0" fontId="26" fillId="9" borderId="0" xfId="0" applyFont="1" applyFill="1" applyAlignment="1">
      <alignment vertical="center"/>
    </xf>
    <xf numFmtId="171" fontId="27" fillId="9" borderId="11" xfId="37" applyNumberFormat="1" applyFont="1" applyFill="1" applyBorder="1" applyAlignment="1">
      <alignment horizontal="right" vertical="center"/>
    </xf>
    <xf numFmtId="170" fontId="26" fillId="5" borderId="0" xfId="37" applyFont="1" applyFill="1" applyAlignment="1">
      <alignment vertical="center"/>
    </xf>
    <xf numFmtId="170" fontId="26" fillId="5" borderId="7" xfId="37" applyFont="1" applyFill="1" applyBorder="1" applyAlignment="1">
      <alignment vertical="center"/>
    </xf>
    <xf numFmtId="0" fontId="25" fillId="5" borderId="0" xfId="0" applyFont="1" applyFill="1" applyAlignment="1">
      <alignment vertical="center" wrapText="1"/>
    </xf>
    <xf numFmtId="0" fontId="26" fillId="5" borderId="0" xfId="36" applyFont="1" applyFill="1" applyAlignment="1">
      <alignment vertical="center"/>
    </xf>
    <xf numFmtId="170" fontId="25" fillId="9" borderId="0" xfId="37" applyFont="1" applyFill="1" applyAlignment="1">
      <alignment vertical="center"/>
    </xf>
    <xf numFmtId="170" fontId="12" fillId="5" borderId="0" xfId="37" applyFont="1" applyFill="1" applyAlignment="1">
      <alignment vertical="center"/>
    </xf>
    <xf numFmtId="0" fontId="25" fillId="5" borderId="18" xfId="30" applyFont="1" applyFill="1" applyBorder="1"/>
    <xf numFmtId="0" fontId="31" fillId="0" borderId="18" xfId="54" applyFont="1" applyBorder="1"/>
    <xf numFmtId="0" fontId="24" fillId="6" borderId="0" xfId="33" applyFont="1" applyFill="1" applyAlignment="1">
      <alignment horizontal="left"/>
    </xf>
    <xf numFmtId="37" fontId="25" fillId="9" borderId="0" xfId="33" applyNumberFormat="1" applyFont="1" applyFill="1"/>
    <xf numFmtId="0" fontId="25" fillId="9" borderId="0" xfId="33" applyFont="1" applyFill="1"/>
    <xf numFmtId="37" fontId="25" fillId="7" borderId="19" xfId="35" applyNumberFormat="1" applyFont="1" applyFill="1" applyBorder="1" applyAlignment="1">
      <alignment horizontal="left" vertical="center"/>
    </xf>
    <xf numFmtId="37" fontId="26" fillId="7" borderId="20" xfId="35" applyNumberFormat="1" applyFont="1" applyFill="1" applyBorder="1" applyAlignment="1">
      <alignment horizontal="left" vertical="center"/>
    </xf>
    <xf numFmtId="0" fontId="25" fillId="5" borderId="19" xfId="32" applyFont="1" applyFill="1" applyBorder="1" applyAlignment="1">
      <alignment horizontal="left" vertical="center"/>
    </xf>
    <xf numFmtId="0" fontId="25" fillId="5" borderId="21" xfId="32" applyFont="1" applyFill="1" applyBorder="1" applyAlignment="1">
      <alignment horizontal="left" vertical="center"/>
    </xf>
    <xf numFmtId="0" fontId="26" fillId="5" borderId="19" xfId="32" applyFont="1" applyFill="1" applyBorder="1" applyAlignment="1">
      <alignment vertical="center"/>
    </xf>
    <xf numFmtId="0" fontId="26" fillId="5" borderId="20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>
      <alignment horizontal="left" vertical="center"/>
    </xf>
    <xf numFmtId="37" fontId="25" fillId="9" borderId="19" xfId="32" applyNumberFormat="1" applyFont="1" applyFill="1" applyBorder="1" applyAlignment="1">
      <alignment horizontal="left" vertical="center"/>
    </xf>
    <xf numFmtId="37" fontId="27" fillId="9" borderId="19" xfId="0" applyNumberFormat="1" applyFont="1" applyFill="1" applyBorder="1" applyAlignment="1">
      <alignment vertical="center"/>
    </xf>
    <xf numFmtId="37" fontId="24" fillId="5" borderId="19" xfId="0" applyNumberFormat="1" applyFont="1" applyFill="1" applyBorder="1" applyAlignment="1">
      <alignment vertical="center"/>
    </xf>
    <xf numFmtId="0" fontId="24" fillId="5" borderId="19" xfId="0" applyFont="1" applyFill="1" applyBorder="1" applyAlignment="1">
      <alignment vertical="center"/>
    </xf>
    <xf numFmtId="0" fontId="24" fillId="5" borderId="21" xfId="0" applyFont="1" applyFill="1" applyBorder="1" applyAlignment="1">
      <alignment vertical="center"/>
    </xf>
    <xf numFmtId="0" fontId="24" fillId="5" borderId="20" xfId="0" applyFont="1" applyFill="1" applyBorder="1" applyAlignment="1">
      <alignment vertical="center"/>
    </xf>
    <xf numFmtId="37" fontId="24" fillId="5" borderId="5" xfId="0" applyNumberFormat="1" applyFont="1" applyFill="1" applyBorder="1" applyAlignment="1">
      <alignment vertical="center"/>
    </xf>
    <xf numFmtId="37" fontId="27" fillId="5" borderId="19" xfId="0" applyNumberFormat="1" applyFont="1" applyFill="1" applyBorder="1" applyAlignment="1">
      <alignment vertical="center"/>
    </xf>
    <xf numFmtId="37" fontId="27" fillId="9" borderId="21" xfId="0" applyNumberFormat="1" applyFont="1" applyFill="1" applyBorder="1" applyAlignment="1">
      <alignment vertical="center"/>
    </xf>
    <xf numFmtId="37" fontId="24" fillId="5" borderId="21" xfId="0" applyNumberFormat="1" applyFont="1" applyFill="1" applyBorder="1" applyAlignment="1">
      <alignment vertical="center"/>
    </xf>
    <xf numFmtId="37" fontId="26" fillId="5" borderId="19" xfId="32" applyNumberFormat="1" applyFont="1" applyFill="1" applyBorder="1" applyAlignment="1">
      <alignment horizontal="left" vertical="center"/>
    </xf>
    <xf numFmtId="0" fontId="11" fillId="0" borderId="0" xfId="31" applyFont="1"/>
    <xf numFmtId="0" fontId="26" fillId="0" borderId="0" xfId="0" applyFont="1" applyAlignment="1">
      <alignment vertical="center"/>
    </xf>
    <xf numFmtId="171" fontId="27" fillId="0" borderId="11" xfId="37" applyNumberFormat="1" applyFont="1" applyBorder="1" applyAlignment="1">
      <alignment horizontal="right" vertical="center"/>
    </xf>
    <xf numFmtId="170" fontId="26" fillId="0" borderId="11" xfId="37" applyFont="1" applyBorder="1" applyAlignment="1">
      <alignment vertical="center"/>
    </xf>
    <xf numFmtId="171" fontId="24" fillId="0" borderId="11" xfId="37" applyNumberFormat="1" applyFont="1" applyBorder="1" applyAlignment="1">
      <alignment horizontal="right" vertical="center"/>
    </xf>
    <xf numFmtId="171" fontId="26" fillId="0" borderId="11" xfId="37" applyNumberFormat="1" applyFont="1" applyBorder="1" applyAlignment="1">
      <alignment horizontal="right" vertical="center"/>
    </xf>
    <xf numFmtId="0" fontId="26" fillId="0" borderId="11" xfId="30" applyFont="1" applyBorder="1" applyAlignment="1">
      <alignment horizontal="right" indent="1"/>
    </xf>
    <xf numFmtId="15" fontId="25" fillId="0" borderId="11" xfId="30" quotePrefix="1" applyNumberFormat="1" applyFont="1" applyBorder="1" applyAlignment="1">
      <alignment horizontal="right" indent="1"/>
    </xf>
    <xf numFmtId="0" fontId="26" fillId="0" borderId="0" xfId="30" applyFont="1"/>
    <xf numFmtId="0" fontId="25" fillId="0" borderId="18" xfId="54" applyFont="1" applyBorder="1"/>
    <xf numFmtId="37" fontId="26" fillId="5" borderId="0" xfId="0" applyNumberFormat="1" applyFont="1" applyFill="1" applyAlignment="1">
      <alignment vertical="center"/>
    </xf>
    <xf numFmtId="10" fontId="26" fillId="5" borderId="11" xfId="49" applyNumberFormat="1" applyFont="1" applyFill="1" applyBorder="1" applyAlignment="1">
      <alignment horizontal="right" indent="1"/>
    </xf>
    <xf numFmtId="49" fontId="25" fillId="8" borderId="11" xfId="39" quotePrefix="1" applyNumberFormat="1" applyFont="1" applyFill="1" applyBorder="1" applyAlignment="1">
      <alignment horizontal="center"/>
    </xf>
    <xf numFmtId="37" fontId="26" fillId="0" borderId="0" xfId="32" applyNumberFormat="1" applyFont="1" applyAlignment="1">
      <alignment horizontal="left" vertical="center"/>
    </xf>
    <xf numFmtId="37" fontId="24" fillId="0" borderId="0" xfId="0" applyNumberFormat="1" applyFont="1" applyAlignment="1">
      <alignment vertical="center"/>
    </xf>
    <xf numFmtId="37" fontId="27" fillId="0" borderId="0" xfId="0" applyNumberFormat="1" applyFont="1" applyAlignment="1">
      <alignment vertical="center"/>
    </xf>
    <xf numFmtId="37" fontId="24" fillId="0" borderId="19" xfId="0" applyNumberFormat="1" applyFont="1" applyBorder="1" applyAlignment="1">
      <alignment vertical="center"/>
    </xf>
    <xf numFmtId="0" fontId="25" fillId="9" borderId="19" xfId="32" applyFont="1" applyFill="1" applyBorder="1" applyAlignment="1">
      <alignment horizontal="left" vertical="center"/>
    </xf>
    <xf numFmtId="37" fontId="25" fillId="9" borderId="0" xfId="0" applyNumberFormat="1" applyFont="1" applyFill="1" applyAlignment="1">
      <alignment vertical="center"/>
    </xf>
    <xf numFmtId="37" fontId="25" fillId="7" borderId="21" xfId="35" applyNumberFormat="1" applyFont="1" applyFill="1" applyBorder="1" applyAlignment="1">
      <alignment horizontal="left" vertical="center"/>
    </xf>
    <xf numFmtId="0" fontId="26" fillId="7" borderId="17" xfId="32" applyFont="1" applyFill="1" applyBorder="1" applyAlignment="1">
      <alignment vertical="center"/>
    </xf>
    <xf numFmtId="170" fontId="27" fillId="7" borderId="21" xfId="39" applyFont="1" applyFill="1" applyBorder="1"/>
    <xf numFmtId="170" fontId="24" fillId="7" borderId="17" xfId="39" applyFont="1" applyFill="1" applyBorder="1" applyAlignment="1">
      <alignment horizontal="center"/>
    </xf>
    <xf numFmtId="170" fontId="27" fillId="7" borderId="19" xfId="39" applyFont="1" applyFill="1" applyBorder="1" applyAlignment="1">
      <alignment horizontal="left"/>
    </xf>
    <xf numFmtId="170" fontId="24" fillId="7" borderId="20" xfId="39" applyFont="1" applyFill="1" applyBorder="1"/>
    <xf numFmtId="170" fontId="27" fillId="7" borderId="5" xfId="39" applyFont="1" applyFill="1" applyBorder="1"/>
    <xf numFmtId="0" fontId="24" fillId="6" borderId="19" xfId="33" applyFont="1" applyFill="1" applyBorder="1"/>
    <xf numFmtId="37" fontId="25" fillId="5" borderId="19" xfId="33" applyNumberFormat="1" applyFont="1" applyFill="1" applyBorder="1"/>
    <xf numFmtId="37" fontId="26" fillId="5" borderId="19" xfId="33" applyNumberFormat="1" applyFont="1" applyFill="1" applyBorder="1"/>
    <xf numFmtId="37" fontId="26" fillId="5" borderId="20" xfId="33" applyNumberFormat="1" applyFont="1" applyFill="1" applyBorder="1"/>
    <xf numFmtId="171" fontId="26" fillId="5" borderId="15" xfId="33" applyNumberFormat="1" applyFont="1" applyFill="1" applyBorder="1" applyAlignment="1">
      <alignment horizontal="right" indent="1"/>
    </xf>
    <xf numFmtId="171" fontId="26" fillId="7" borderId="15" xfId="33" applyNumberFormat="1" applyFont="1" applyFill="1" applyBorder="1" applyAlignment="1">
      <alignment horizontal="right" indent="1"/>
    </xf>
    <xf numFmtId="37" fontId="26" fillId="9" borderId="19" xfId="33" applyNumberFormat="1" applyFont="1" applyFill="1" applyBorder="1"/>
    <xf numFmtId="37" fontId="25" fillId="9" borderId="64" xfId="33" applyNumberFormat="1" applyFont="1" applyFill="1" applyBorder="1"/>
    <xf numFmtId="0" fontId="26" fillId="9" borderId="19" xfId="33" applyFont="1" applyFill="1" applyBorder="1"/>
    <xf numFmtId="0" fontId="26" fillId="5" borderId="19" xfId="33" applyFont="1" applyFill="1" applyBorder="1"/>
    <xf numFmtId="37" fontId="25" fillId="9" borderId="19" xfId="33" applyNumberFormat="1" applyFont="1" applyFill="1" applyBorder="1"/>
    <xf numFmtId="37" fontId="25" fillId="7" borderId="21" xfId="35" applyNumberFormat="1" applyFont="1" applyFill="1" applyBorder="1" applyAlignment="1">
      <alignment horizontal="left"/>
    </xf>
    <xf numFmtId="37" fontId="26" fillId="7" borderId="17" xfId="35" applyNumberFormat="1" applyFont="1" applyFill="1" applyBorder="1" applyAlignment="1">
      <alignment horizontal="left"/>
    </xf>
    <xf numFmtId="37" fontId="25" fillId="7" borderId="19" xfId="35" applyNumberFormat="1" applyFont="1" applyFill="1" applyBorder="1" applyAlignment="1">
      <alignment horizontal="left"/>
    </xf>
    <xf numFmtId="37" fontId="26" fillId="7" borderId="20" xfId="35" applyNumberFormat="1" applyFont="1" applyFill="1" applyBorder="1" applyAlignment="1">
      <alignment horizontal="left"/>
    </xf>
    <xf numFmtId="0" fontId="26" fillId="5" borderId="19" xfId="31" applyFont="1" applyFill="1" applyBorder="1"/>
    <xf numFmtId="0" fontId="25" fillId="5" borderId="19" xfId="31" applyFont="1" applyFill="1" applyBorder="1"/>
    <xf numFmtId="0" fontId="26" fillId="5" borderId="65" xfId="31" applyFont="1" applyFill="1" applyBorder="1"/>
    <xf numFmtId="0" fontId="26" fillId="9" borderId="19" xfId="31" applyFont="1" applyFill="1" applyBorder="1"/>
    <xf numFmtId="49" fontId="25" fillId="8" borderId="63" xfId="39" applyNumberFormat="1" applyFont="1" applyFill="1" applyBorder="1" applyAlignment="1">
      <alignment horizontal="center"/>
    </xf>
    <xf numFmtId="0" fontId="26" fillId="7" borderId="17" xfId="0" applyFont="1" applyFill="1" applyBorder="1" applyAlignment="1">
      <alignment vertical="center"/>
    </xf>
    <xf numFmtId="0" fontId="25" fillId="10" borderId="17" xfId="36" applyFont="1" applyFill="1" applyBorder="1" applyAlignment="1">
      <alignment vertical="center"/>
    </xf>
    <xf numFmtId="0" fontId="25" fillId="7" borderId="19" xfId="36" applyFont="1" applyFill="1" applyBorder="1" applyAlignment="1">
      <alignment horizontal="left" vertical="center"/>
    </xf>
    <xf numFmtId="0" fontId="26" fillId="10" borderId="20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19" xfId="0" applyFont="1" applyFill="1" applyBorder="1" applyAlignment="1">
      <alignment vertical="center"/>
    </xf>
    <xf numFmtId="170" fontId="26" fillId="7" borderId="63" xfId="37" applyFont="1" applyFill="1" applyBorder="1" applyAlignment="1">
      <alignment vertical="center"/>
    </xf>
    <xf numFmtId="0" fontId="32" fillId="5" borderId="19" xfId="0" applyFont="1" applyFill="1" applyBorder="1" applyAlignment="1">
      <alignment vertical="center"/>
    </xf>
    <xf numFmtId="171" fontId="27" fillId="7" borderId="63" xfId="37" applyNumberFormat="1" applyFont="1" applyFill="1" applyBorder="1" applyAlignment="1">
      <alignment horizontal="right" vertical="center"/>
    </xf>
    <xf numFmtId="0" fontId="25" fillId="5" borderId="19" xfId="0" applyFont="1" applyFill="1" applyBorder="1" applyAlignment="1">
      <alignment vertical="center"/>
    </xf>
    <xf numFmtId="0" fontId="26" fillId="5" borderId="19" xfId="0" applyFont="1" applyFill="1" applyBorder="1" applyAlignment="1">
      <alignment vertical="center" wrapText="1"/>
    </xf>
    <xf numFmtId="171" fontId="24" fillId="7" borderId="63" xfId="37" applyNumberFormat="1" applyFont="1" applyFill="1" applyBorder="1" applyAlignment="1">
      <alignment horizontal="right" vertical="center"/>
    </xf>
    <xf numFmtId="171" fontId="26" fillId="7" borderId="63" xfId="37" applyNumberFormat="1" applyFont="1" applyFill="1" applyBorder="1" applyAlignment="1">
      <alignment horizontal="right" vertical="center"/>
    </xf>
    <xf numFmtId="0" fontId="25" fillId="9" borderId="19" xfId="0" applyFont="1" applyFill="1" applyBorder="1" applyAlignment="1">
      <alignment vertical="center"/>
    </xf>
    <xf numFmtId="171" fontId="27" fillId="9" borderId="63" xfId="37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26" fillId="5" borderId="19" xfId="36" applyFont="1" applyFill="1" applyBorder="1" applyAlignment="1">
      <alignment vertical="center"/>
    </xf>
    <xf numFmtId="170" fontId="26" fillId="5" borderId="19" xfId="37" applyFont="1" applyFill="1" applyBorder="1" applyAlignment="1">
      <alignment vertical="center"/>
    </xf>
    <xf numFmtId="0" fontId="25" fillId="5" borderId="19" xfId="36" applyFont="1" applyFill="1" applyBorder="1" applyAlignment="1">
      <alignment vertical="center"/>
    </xf>
    <xf numFmtId="0" fontId="25" fillId="5" borderId="67" xfId="0" applyFont="1" applyFill="1" applyBorder="1" applyAlignment="1">
      <alignment vertical="center"/>
    </xf>
    <xf numFmtId="0" fontId="10" fillId="0" borderId="0" xfId="0" applyFont="1"/>
    <xf numFmtId="0" fontId="25" fillId="9" borderId="19" xfId="32" applyFont="1" applyFill="1" applyBorder="1" applyAlignment="1">
      <alignment vertical="center"/>
    </xf>
    <xf numFmtId="37" fontId="27" fillId="9" borderId="17" xfId="0" applyNumberFormat="1" applyFont="1" applyFill="1" applyBorder="1" applyAlignment="1">
      <alignment vertical="center"/>
    </xf>
    <xf numFmtId="37" fontId="148" fillId="5" borderId="0" xfId="53" applyNumberFormat="1" applyFont="1" applyFill="1"/>
    <xf numFmtId="37" fontId="149" fillId="5" borderId="0" xfId="53" applyNumberFormat="1" applyFont="1" applyFill="1"/>
    <xf numFmtId="0" fontId="7" fillId="0" borderId="0" xfId="0" applyFont="1"/>
    <xf numFmtId="37" fontId="149" fillId="7" borderId="0" xfId="53" applyNumberFormat="1" applyFont="1" applyFill="1"/>
    <xf numFmtId="0" fontId="24" fillId="5" borderId="70" xfId="0" applyFont="1" applyFill="1" applyBorder="1" applyAlignment="1">
      <alignment vertical="center"/>
    </xf>
    <xf numFmtId="168" fontId="24" fillId="0" borderId="0" xfId="53" applyNumberFormat="1" applyFont="1" applyAlignment="1">
      <alignment horizontal="right" vertical="center"/>
    </xf>
    <xf numFmtId="0" fontId="23" fillId="9" borderId="70" xfId="32" applyFont="1" applyFill="1" applyBorder="1" applyAlignment="1">
      <alignment vertical="center"/>
    </xf>
    <xf numFmtId="0" fontId="26" fillId="5" borderId="70" xfId="32" applyFont="1" applyFill="1" applyBorder="1" applyAlignment="1">
      <alignment vertical="center"/>
    </xf>
    <xf numFmtId="37" fontId="152" fillId="7" borderId="70" xfId="53" applyNumberFormat="1" applyFont="1" applyFill="1" applyBorder="1"/>
    <xf numFmtId="37" fontId="149" fillId="9" borderId="70" xfId="53" applyNumberFormat="1" applyFont="1" applyFill="1" applyBorder="1"/>
    <xf numFmtId="37" fontId="24" fillId="9" borderId="70" xfId="0" applyNumberFormat="1" applyFont="1" applyFill="1" applyBorder="1" applyAlignment="1">
      <alignment vertical="center"/>
    </xf>
    <xf numFmtId="37" fontId="148" fillId="5" borderId="69" xfId="53" applyNumberFormat="1" applyFont="1" applyFill="1" applyBorder="1"/>
    <xf numFmtId="37" fontId="27" fillId="9" borderId="70" xfId="0" applyNumberFormat="1" applyFont="1" applyFill="1" applyBorder="1" applyAlignment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70" xfId="0" applyFont="1" applyFill="1" applyBorder="1"/>
    <xf numFmtId="37" fontId="26" fillId="9" borderId="64" xfId="32" applyNumberFormat="1" applyFont="1" applyFill="1" applyBorder="1" applyAlignment="1">
      <alignment horizontal="left" vertical="center"/>
    </xf>
    <xf numFmtId="37" fontId="151" fillId="0" borderId="0" xfId="53" applyNumberFormat="1" applyFont="1"/>
    <xf numFmtId="37" fontId="151" fillId="0" borderId="19" xfId="0" applyNumberFormat="1" applyFont="1" applyBorder="1" applyAlignment="1">
      <alignment vertical="center"/>
    </xf>
    <xf numFmtId="170" fontId="150" fillId="8" borderId="62" xfId="39" applyFont="1" applyFill="1" applyBorder="1" applyAlignment="1">
      <alignment horizontal="center" vertical="center"/>
    </xf>
    <xf numFmtId="37" fontId="150" fillId="8" borderId="11" xfId="39" applyNumberFormat="1" applyFont="1" applyFill="1" applyBorder="1" applyAlignment="1">
      <alignment horizontal="center" vertical="center"/>
    </xf>
    <xf numFmtId="37" fontId="151" fillId="9" borderId="20" xfId="0" applyNumberFormat="1" applyFont="1" applyFill="1" applyBorder="1" applyAlignment="1">
      <alignment vertical="center"/>
    </xf>
    <xf numFmtId="37" fontId="151" fillId="5" borderId="0" xfId="53" applyNumberFormat="1" applyFont="1" applyFill="1"/>
    <xf numFmtId="170" fontId="24" fillId="0" borderId="0" xfId="53" applyNumberFormat="1" applyFont="1"/>
    <xf numFmtId="0" fontId="10" fillId="0" borderId="0" xfId="0" applyFont="1" applyAlignment="1">
      <alignment horizontal="right"/>
    </xf>
    <xf numFmtId="37" fontId="25" fillId="9" borderId="0" xfId="32" applyNumberFormat="1" applyFont="1" applyFill="1" applyAlignment="1">
      <alignment horizontal="right" vertical="center"/>
    </xf>
    <xf numFmtId="170" fontId="151" fillId="0" borderId="0" xfId="53" applyNumberFormat="1" applyFont="1"/>
    <xf numFmtId="0" fontId="25" fillId="9" borderId="0" xfId="32" applyFont="1" applyFill="1" applyAlignment="1">
      <alignment horizontal="left" vertical="center"/>
    </xf>
    <xf numFmtId="37" fontId="27" fillId="9" borderId="19" xfId="0" applyNumberFormat="1" applyFont="1" applyFill="1" applyBorder="1" applyAlignment="1">
      <alignment horizontal="left" vertical="center"/>
    </xf>
    <xf numFmtId="168" fontId="25" fillId="0" borderId="0" xfId="30" applyNumberFormat="1" applyFont="1" applyAlignment="1">
      <alignment horizontal="right" indent="1"/>
    </xf>
    <xf numFmtId="4" fontId="30" fillId="0" borderId="0" xfId="0" applyNumberFormat="1" applyFont="1" applyAlignment="1">
      <alignment horizontal="right" vertical="center"/>
    </xf>
    <xf numFmtId="169" fontId="26" fillId="0" borderId="0" xfId="49" applyNumberFormat="1" applyFont="1" applyAlignment="1">
      <alignment horizontal="right" indent="1"/>
    </xf>
    <xf numFmtId="0" fontId="155" fillId="0" borderId="0" xfId="30" applyFont="1" applyAlignment="1">
      <alignment vertical="center"/>
    </xf>
    <xf numFmtId="170" fontId="29" fillId="0" borderId="0" xfId="37" applyFont="1" applyAlignment="1">
      <alignment vertical="center"/>
    </xf>
    <xf numFmtId="169" fontId="26" fillId="0" borderId="71" xfId="49" applyNumberFormat="1" applyFont="1" applyBorder="1" applyAlignment="1">
      <alignment horizontal="right" indent="1"/>
    </xf>
    <xf numFmtId="15" fontId="32" fillId="0" borderId="0" xfId="30" applyNumberFormat="1" applyFont="1" applyAlignment="1">
      <alignment horizontal="left" vertical="center"/>
    </xf>
    <xf numFmtId="171" fontId="29" fillId="0" borderId="0" xfId="37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3" fontId="29" fillId="0" borderId="0" xfId="36" applyNumberFormat="1" applyFont="1" applyAlignment="1">
      <alignment horizontal="right" vertical="center"/>
    </xf>
    <xf numFmtId="3" fontId="30" fillId="0" borderId="0" xfId="37" applyNumberFormat="1" applyFont="1" applyAlignment="1">
      <alignment horizontal="right" vertical="center"/>
    </xf>
    <xf numFmtId="0" fontId="26" fillId="0" borderId="0" xfId="36" applyFont="1" applyAlignment="1">
      <alignment vertical="center"/>
    </xf>
    <xf numFmtId="0" fontId="29" fillId="0" borderId="0" xfId="0" applyFont="1" applyAlignment="1">
      <alignment vertical="center"/>
    </xf>
    <xf numFmtId="170" fontId="25" fillId="0" borderId="0" xfId="37" applyFont="1" applyAlignment="1">
      <alignment vertical="center"/>
    </xf>
    <xf numFmtId="0" fontId="25" fillId="0" borderId="0" xfId="36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0" xfId="30" applyFont="1" applyAlignment="1">
      <alignment vertical="center"/>
    </xf>
    <xf numFmtId="170" fontId="156" fillId="0" borderId="0" xfId="37" applyFont="1" applyAlignment="1">
      <alignment vertical="center"/>
    </xf>
    <xf numFmtId="0" fontId="25" fillId="0" borderId="71" xfId="30" applyFont="1" applyBorder="1"/>
    <xf numFmtId="170" fontId="26" fillId="0" borderId="0" xfId="37" applyFont="1" applyAlignment="1">
      <alignment vertical="center"/>
    </xf>
    <xf numFmtId="0" fontId="154" fillId="0" borderId="0" xfId="0" applyFont="1" applyAlignment="1">
      <alignment vertical="center"/>
    </xf>
    <xf numFmtId="3" fontId="25" fillId="0" borderId="0" xfId="30" applyNumberFormat="1" applyFont="1" applyAlignment="1">
      <alignment horizontal="right" inden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171" fontId="30" fillId="0" borderId="0" xfId="37" applyNumberFormat="1" applyFont="1" applyAlignment="1">
      <alignment horizontal="right" vertical="center"/>
    </xf>
    <xf numFmtId="169" fontId="26" fillId="0" borderId="0" xfId="30" applyNumberFormat="1" applyFont="1" applyAlignment="1">
      <alignment horizontal="right" indent="1"/>
    </xf>
    <xf numFmtId="3" fontId="25" fillId="7" borderId="63" xfId="587" applyNumberFormat="1" applyFont="1" applyFill="1" applyBorder="1" applyAlignment="1">
      <alignment horizontal="right" indent="1"/>
    </xf>
    <xf numFmtId="168" fontId="25" fillId="7" borderId="68" xfId="30" applyNumberFormat="1" applyFont="1" applyFill="1" applyBorder="1" applyAlignment="1">
      <alignment horizontal="right" indent="1"/>
    </xf>
    <xf numFmtId="1" fontId="25" fillId="7" borderId="63" xfId="30" applyNumberFormat="1" applyFont="1" applyFill="1" applyBorder="1" applyAlignment="1">
      <alignment horizontal="right" indent="1"/>
    </xf>
    <xf numFmtId="169" fontId="25" fillId="7" borderId="63" xfId="49" applyNumberFormat="1" applyFont="1" applyFill="1" applyBorder="1" applyAlignment="1">
      <alignment horizontal="right" indent="1"/>
    </xf>
    <xf numFmtId="168" fontId="25" fillId="7" borderId="63" xfId="30" applyNumberFormat="1" applyFont="1" applyFill="1" applyBorder="1" applyAlignment="1">
      <alignment horizontal="right" indent="1"/>
    </xf>
    <xf numFmtId="3" fontId="26" fillId="7" borderId="63" xfId="30" applyNumberFormat="1" applyFont="1" applyFill="1" applyBorder="1" applyAlignment="1">
      <alignment horizontal="right" indent="1"/>
    </xf>
    <xf numFmtId="3" fontId="25" fillId="7" borderId="63" xfId="30" applyNumberFormat="1" applyFont="1" applyFill="1" applyBorder="1" applyAlignment="1">
      <alignment horizontal="right" indent="1"/>
    </xf>
    <xf numFmtId="0" fontId="26" fillId="9" borderId="63" xfId="30" applyFont="1" applyFill="1" applyBorder="1" applyAlignment="1">
      <alignment horizontal="right" indent="1"/>
    </xf>
    <xf numFmtId="3" fontId="25" fillId="7" borderId="63" xfId="49" applyNumberFormat="1" applyFont="1" applyFill="1" applyBorder="1" applyAlignment="1">
      <alignment horizontal="right" indent="1"/>
    </xf>
    <xf numFmtId="169" fontId="26" fillId="10" borderId="63" xfId="49" applyNumberFormat="1" applyFont="1" applyFill="1" applyBorder="1" applyAlignment="1">
      <alignment horizontal="right" indent="1"/>
    </xf>
    <xf numFmtId="169" fontId="25" fillId="10" borderId="63" xfId="49" applyNumberFormat="1" applyFont="1" applyFill="1" applyBorder="1" applyAlignment="1">
      <alignment horizontal="right" indent="1"/>
    </xf>
    <xf numFmtId="3" fontId="26" fillId="10" borderId="63" xfId="30" applyNumberFormat="1" applyFont="1" applyFill="1" applyBorder="1" applyAlignment="1">
      <alignment horizontal="right" indent="1"/>
    </xf>
    <xf numFmtId="3" fontId="25" fillId="10" borderId="63" xfId="30" applyNumberFormat="1" applyFont="1" applyFill="1" applyBorder="1" applyAlignment="1">
      <alignment horizontal="right" indent="1"/>
    </xf>
    <xf numFmtId="169" fontId="25" fillId="7" borderId="63" xfId="30" applyNumberFormat="1" applyFont="1" applyFill="1" applyBorder="1" applyAlignment="1">
      <alignment horizontal="right" indent="1"/>
    </xf>
    <xf numFmtId="169" fontId="26" fillId="9" borderId="63" xfId="49" applyNumberFormat="1" applyFont="1" applyFill="1" applyBorder="1" applyAlignment="1">
      <alignment horizontal="right" indent="1"/>
    </xf>
    <xf numFmtId="15" fontId="25" fillId="7" borderId="63" xfId="30" quotePrefix="1" applyNumberFormat="1" applyFont="1" applyFill="1" applyBorder="1" applyAlignment="1">
      <alignment horizontal="right" indent="1"/>
    </xf>
    <xf numFmtId="0" fontId="26" fillId="7" borderId="63" xfId="30" applyFont="1" applyFill="1" applyBorder="1" applyAlignment="1">
      <alignment horizontal="right" indent="1"/>
    </xf>
    <xf numFmtId="169" fontId="26" fillId="7" borderId="63" xfId="49" applyNumberFormat="1" applyFont="1" applyFill="1" applyBorder="1" applyAlignment="1">
      <alignment horizontal="right" indent="1"/>
    </xf>
    <xf numFmtId="168" fontId="26" fillId="7" borderId="63" xfId="30" applyNumberFormat="1" applyFont="1" applyFill="1" applyBorder="1" applyAlignment="1">
      <alignment horizontal="right" indent="1"/>
    </xf>
    <xf numFmtId="0" fontId="26" fillId="7" borderId="70" xfId="32" applyFont="1" applyFill="1" applyBorder="1" applyAlignment="1">
      <alignment vertical="center"/>
    </xf>
    <xf numFmtId="0" fontId="26" fillId="0" borderId="0" xfId="31" applyFont="1"/>
    <xf numFmtId="0" fontId="26" fillId="0" borderId="19" xfId="31" applyFont="1" applyBorder="1"/>
    <xf numFmtId="171" fontId="26" fillId="5" borderId="15" xfId="31" applyNumberFormat="1" applyFont="1" applyFill="1" applyBorder="1" applyAlignment="1">
      <alignment horizontal="right" indent="1"/>
    </xf>
    <xf numFmtId="37" fontId="24" fillId="5" borderId="0" xfId="53" applyNumberFormat="1" applyFont="1" applyFill="1"/>
    <xf numFmtId="0" fontId="23" fillId="5" borderId="0" xfId="31" applyFont="1" applyFill="1"/>
    <xf numFmtId="37" fontId="151" fillId="9" borderId="0" xfId="53" applyNumberFormat="1" applyFont="1" applyFill="1"/>
    <xf numFmtId="37" fontId="151" fillId="9" borderId="69" xfId="53" applyNumberFormat="1" applyFont="1" applyFill="1" applyBorder="1"/>
    <xf numFmtId="0" fontId="26" fillId="0" borderId="22" xfId="31" applyFont="1" applyBorder="1"/>
    <xf numFmtId="0" fontId="25" fillId="0" borderId="8" xfId="31" applyFont="1" applyBorder="1"/>
    <xf numFmtId="0" fontId="26" fillId="0" borderId="8" xfId="31" applyFont="1" applyBorder="1"/>
    <xf numFmtId="15" fontId="32" fillId="5" borderId="19" xfId="30" applyNumberFormat="1" applyFont="1" applyFill="1" applyBorder="1" applyAlignment="1">
      <alignment horizontal="left" vertical="center"/>
    </xf>
    <xf numFmtId="3" fontId="26" fillId="0" borderId="11" xfId="36" applyNumberFormat="1" applyFont="1" applyBorder="1" applyAlignment="1">
      <alignment horizontal="right" vertical="center"/>
    </xf>
    <xf numFmtId="0" fontId="25" fillId="5" borderId="70" xfId="0" applyFont="1" applyFill="1" applyBorder="1" applyAlignment="1">
      <alignment vertical="center"/>
    </xf>
    <xf numFmtId="170" fontId="26" fillId="5" borderId="70" xfId="37" applyFont="1" applyFill="1" applyBorder="1" applyAlignment="1">
      <alignment vertical="center"/>
    </xf>
    <xf numFmtId="0" fontId="25" fillId="5" borderId="22" xfId="36" applyFont="1" applyFill="1" applyBorder="1" applyAlignment="1">
      <alignment vertical="center"/>
    </xf>
    <xf numFmtId="4" fontId="25" fillId="0" borderId="72" xfId="0" applyNumberFormat="1" applyFont="1" applyBorder="1" applyAlignment="1">
      <alignment horizontal="right" vertical="center"/>
    </xf>
    <xf numFmtId="4" fontId="25" fillId="7" borderId="66" xfId="0" applyNumberFormat="1" applyFont="1" applyFill="1" applyBorder="1" applyAlignment="1">
      <alignment horizontal="right" vertical="center"/>
    </xf>
    <xf numFmtId="170" fontId="25" fillId="0" borderId="9" xfId="37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0" fontId="25" fillId="5" borderId="20" xfId="0" applyFont="1" applyFill="1" applyBorder="1" applyAlignment="1">
      <alignment vertical="center"/>
    </xf>
    <xf numFmtId="170" fontId="151" fillId="7" borderId="19" xfId="53" applyNumberFormat="1" applyFont="1" applyFill="1" applyBorder="1" applyAlignment="1">
      <alignment horizontal="left"/>
    </xf>
    <xf numFmtId="170" fontId="150" fillId="7" borderId="20" xfId="53" applyNumberFormat="1" applyFont="1" applyFill="1" applyBorder="1"/>
    <xf numFmtId="0" fontId="150" fillId="9" borderId="19" xfId="0" applyFont="1" applyFill="1" applyBorder="1" applyAlignment="1">
      <alignment vertical="center"/>
    </xf>
    <xf numFmtId="37" fontId="157" fillId="9" borderId="0" xfId="0" applyNumberFormat="1" applyFont="1" applyFill="1" applyAlignment="1">
      <alignment vertical="center"/>
    </xf>
    <xf numFmtId="0" fontId="158" fillId="9" borderId="0" xfId="32" applyFont="1" applyFill="1" applyAlignment="1">
      <alignment vertical="center"/>
    </xf>
    <xf numFmtId="37" fontId="150" fillId="7" borderId="11" xfId="38" applyNumberFormat="1" applyFont="1" applyFill="1" applyBorder="1" applyAlignment="1">
      <alignment horizontal="center" vertical="center"/>
    </xf>
    <xf numFmtId="168" fontId="26" fillId="5" borderId="17" xfId="0" applyNumberFormat="1" applyFont="1" applyFill="1" applyBorder="1" applyAlignment="1">
      <alignment horizontal="right" vertical="center"/>
    </xf>
    <xf numFmtId="3" fontId="26" fillId="5" borderId="72" xfId="587" applyNumberFormat="1" applyFont="1" applyFill="1" applyBorder="1" applyAlignment="1">
      <alignment horizontal="right" indent="1"/>
    </xf>
    <xf numFmtId="15" fontId="25" fillId="5" borderId="11" xfId="30" quotePrefix="1" applyNumberFormat="1" applyFont="1" applyFill="1" applyBorder="1" applyAlignment="1">
      <alignment horizontal="right" indent="1"/>
    </xf>
    <xf numFmtId="169" fontId="25" fillId="5" borderId="11" xfId="30" applyNumberFormat="1" applyFont="1" applyFill="1" applyBorder="1" applyAlignment="1">
      <alignment horizontal="right" indent="1"/>
    </xf>
    <xf numFmtId="3" fontId="25" fillId="5" borderId="11" xfId="49" applyNumberFormat="1" applyFont="1" applyFill="1" applyBorder="1" applyAlignment="1">
      <alignment horizontal="right" indent="1"/>
    </xf>
    <xf numFmtId="3" fontId="25" fillId="5" borderId="11" xfId="30" applyNumberFormat="1" applyFont="1" applyFill="1" applyBorder="1" applyAlignment="1">
      <alignment horizontal="right" indent="1"/>
    </xf>
    <xf numFmtId="3" fontId="26" fillId="5" borderId="11" xfId="30" applyNumberFormat="1" applyFont="1" applyFill="1" applyBorder="1" applyAlignment="1">
      <alignment horizontal="right" indent="1"/>
    </xf>
    <xf numFmtId="37" fontId="24" fillId="5" borderId="20" xfId="37" applyNumberFormat="1" applyFont="1" applyFill="1" applyBorder="1" applyAlignment="1">
      <alignment vertical="center"/>
    </xf>
    <xf numFmtId="170" fontId="151" fillId="7" borderId="21" xfId="53" applyNumberFormat="1" applyFont="1" applyFill="1" applyBorder="1"/>
    <xf numFmtId="170" fontId="149" fillId="7" borderId="17" xfId="53" applyNumberFormat="1" applyFont="1" applyFill="1" applyBorder="1"/>
    <xf numFmtId="168" fontId="7" fillId="7" borderId="73" xfId="0" applyNumberFormat="1" applyFont="1" applyFill="1" applyBorder="1" applyAlignment="1">
      <alignment horizontal="right" vertical="center"/>
    </xf>
    <xf numFmtId="168" fontId="7" fillId="5" borderId="11" xfId="0" applyNumberFormat="1" applyFont="1" applyFill="1" applyBorder="1" applyAlignment="1">
      <alignment horizontal="right" vertical="center"/>
    </xf>
    <xf numFmtId="168" fontId="7" fillId="7" borderId="18" xfId="0" applyNumberFormat="1" applyFont="1" applyFill="1" applyBorder="1" applyAlignment="1">
      <alignment horizontal="right" vertical="center"/>
    </xf>
    <xf numFmtId="168" fontId="148" fillId="7" borderId="18" xfId="53" applyNumberFormat="1" applyFont="1" applyFill="1" applyBorder="1" applyAlignment="1">
      <alignment horizontal="right" vertical="center"/>
    </xf>
    <xf numFmtId="168" fontId="148" fillId="5" borderId="11" xfId="53" applyNumberFormat="1" applyFont="1" applyFill="1" applyBorder="1" applyAlignment="1">
      <alignment horizontal="right" vertical="center"/>
    </xf>
    <xf numFmtId="168" fontId="148" fillId="7" borderId="74" xfId="53" applyNumberFormat="1" applyFont="1" applyFill="1" applyBorder="1" applyAlignment="1">
      <alignment horizontal="right" vertical="center"/>
    </xf>
    <xf numFmtId="168" fontId="148" fillId="5" borderId="15" xfId="53" applyNumberFormat="1" applyFont="1" applyFill="1" applyBorder="1" applyAlignment="1">
      <alignment horizontal="right" vertical="center"/>
    </xf>
    <xf numFmtId="168" fontId="152" fillId="7" borderId="18" xfId="0" applyNumberFormat="1" applyFont="1" applyFill="1" applyBorder="1" applyAlignment="1">
      <alignment horizontal="right" vertical="center"/>
    </xf>
    <xf numFmtId="168" fontId="152" fillId="5" borderId="11" xfId="0" applyNumberFormat="1" applyFont="1" applyFill="1" applyBorder="1" applyAlignment="1">
      <alignment horizontal="right" vertical="center"/>
    </xf>
    <xf numFmtId="168" fontId="152" fillId="9" borderId="18" xfId="32" applyNumberFormat="1" applyFont="1" applyFill="1" applyBorder="1" applyAlignment="1">
      <alignment horizontal="right" vertical="center"/>
    </xf>
    <xf numFmtId="168" fontId="152" fillId="9" borderId="11" xfId="32" applyNumberFormat="1" applyFont="1" applyFill="1" applyBorder="1" applyAlignment="1">
      <alignment horizontal="right" vertical="center"/>
    </xf>
    <xf numFmtId="168" fontId="26" fillId="7" borderId="18" xfId="0" applyNumberFormat="1" applyFont="1" applyFill="1" applyBorder="1" applyAlignment="1">
      <alignment horizontal="right" vertical="center"/>
    </xf>
    <xf numFmtId="168" fontId="26" fillId="5" borderId="11" xfId="0" applyNumberFormat="1" applyFont="1" applyFill="1" applyBorder="1" applyAlignment="1">
      <alignment horizontal="right" vertical="center"/>
    </xf>
    <xf numFmtId="168" fontId="24" fillId="7" borderId="73" xfId="53" applyNumberFormat="1" applyFont="1" applyFill="1" applyBorder="1" applyAlignment="1">
      <alignment horizontal="right" vertical="center"/>
    </xf>
    <xf numFmtId="168" fontId="24" fillId="5" borderId="62" xfId="53" applyNumberFormat="1" applyFont="1" applyFill="1" applyBorder="1" applyAlignment="1">
      <alignment horizontal="right" vertical="center"/>
    </xf>
    <xf numFmtId="168" fontId="24" fillId="7" borderId="18" xfId="53" applyNumberFormat="1" applyFont="1" applyFill="1" applyBorder="1" applyAlignment="1">
      <alignment horizontal="right" vertical="center"/>
    </xf>
    <xf numFmtId="168" fontId="24" fillId="5" borderId="11" xfId="53" applyNumberFormat="1" applyFont="1" applyFill="1" applyBorder="1" applyAlignment="1">
      <alignment horizontal="right" vertical="center"/>
    </xf>
    <xf numFmtId="168" fontId="149" fillId="9" borderId="18" xfId="0" applyNumberFormat="1" applyFont="1" applyFill="1" applyBorder="1" applyAlignment="1">
      <alignment horizontal="right" vertical="center"/>
    </xf>
    <xf numFmtId="168" fontId="149" fillId="9" borderId="11" xfId="0" applyNumberFormat="1" applyFont="1" applyFill="1" applyBorder="1" applyAlignment="1">
      <alignment horizontal="right" vertical="center"/>
    </xf>
    <xf numFmtId="168" fontId="149" fillId="9" borderId="73" xfId="0" applyNumberFormat="1" applyFont="1" applyFill="1" applyBorder="1" applyAlignment="1">
      <alignment horizontal="right" vertical="center"/>
    </xf>
    <xf numFmtId="168" fontId="149" fillId="9" borderId="62" xfId="0" applyNumberFormat="1" applyFont="1" applyFill="1" applyBorder="1" applyAlignment="1">
      <alignment horizontal="right" vertical="center"/>
    </xf>
    <xf numFmtId="168" fontId="148" fillId="7" borderId="18" xfId="53" applyNumberFormat="1" applyFont="1" applyFill="1" applyBorder="1"/>
    <xf numFmtId="168" fontId="148" fillId="5" borderId="11" xfId="53" applyNumberFormat="1" applyFont="1" applyFill="1" applyBorder="1"/>
    <xf numFmtId="168" fontId="149" fillId="7" borderId="18" xfId="53" applyNumberFormat="1" applyFont="1" applyFill="1" applyBorder="1" applyAlignment="1">
      <alignment horizontal="right" vertical="center"/>
    </xf>
    <xf numFmtId="168" fontId="149" fillId="5" borderId="11" xfId="53" applyNumberFormat="1" applyFont="1" applyFill="1" applyBorder="1" applyAlignment="1">
      <alignment horizontal="right" vertical="center"/>
    </xf>
    <xf numFmtId="168" fontId="148" fillId="7" borderId="74" xfId="53" applyNumberFormat="1" applyFont="1" applyFill="1" applyBorder="1"/>
    <xf numFmtId="168" fontId="148" fillId="5" borderId="15" xfId="53" applyNumberFormat="1" applyFont="1" applyFill="1" applyBorder="1"/>
    <xf numFmtId="168" fontId="0" fillId="7" borderId="18" xfId="0" applyNumberFormat="1" applyFill="1" applyBorder="1" applyAlignment="1">
      <alignment horizontal="right" vertical="center"/>
    </xf>
    <xf numFmtId="168" fontId="0" fillId="5" borderId="11" xfId="0" applyNumberFormat="1" applyFill="1" applyBorder="1" applyAlignment="1">
      <alignment horizontal="right" vertical="center"/>
    </xf>
    <xf numFmtId="168" fontId="24" fillId="7" borderId="18" xfId="53" applyNumberFormat="1" applyFont="1" applyFill="1" applyBorder="1"/>
    <xf numFmtId="168" fontId="24" fillId="5" borderId="11" xfId="53" applyNumberFormat="1" applyFont="1" applyFill="1" applyBorder="1"/>
    <xf numFmtId="168" fontId="149" fillId="9" borderId="74" xfId="0" applyNumberFormat="1" applyFont="1" applyFill="1" applyBorder="1" applyAlignment="1">
      <alignment horizontal="right" vertical="center"/>
    </xf>
    <xf numFmtId="168" fontId="149" fillId="9" borderId="15" xfId="0" applyNumberFormat="1" applyFont="1" applyFill="1" applyBorder="1" applyAlignment="1">
      <alignment horizontal="right" vertical="center"/>
    </xf>
    <xf numFmtId="168" fontId="25" fillId="7" borderId="18" xfId="0" applyNumberFormat="1" applyFont="1" applyFill="1" applyBorder="1" applyAlignment="1">
      <alignment horizontal="right" vertical="center"/>
    </xf>
    <xf numFmtId="168" fontId="25" fillId="5" borderId="11" xfId="0" applyNumberFormat="1" applyFont="1" applyFill="1" applyBorder="1" applyAlignment="1">
      <alignment horizontal="right" vertical="center"/>
    </xf>
    <xf numFmtId="168" fontId="152" fillId="9" borderId="75" xfId="32" applyNumberFormat="1" applyFont="1" applyFill="1" applyBorder="1" applyAlignment="1">
      <alignment horizontal="right" vertical="center"/>
    </xf>
    <xf numFmtId="168" fontId="152" fillId="9" borderId="12" xfId="32" applyNumberFormat="1" applyFont="1" applyFill="1" applyBorder="1" applyAlignment="1">
      <alignment horizontal="right" vertical="center"/>
    </xf>
    <xf numFmtId="168" fontId="150" fillId="9" borderId="18" xfId="0" applyNumberFormat="1" applyFont="1" applyFill="1" applyBorder="1" applyAlignment="1">
      <alignment horizontal="right" vertical="center"/>
    </xf>
    <xf numFmtId="168" fontId="150" fillId="9" borderId="11" xfId="0" applyNumberFormat="1" applyFont="1" applyFill="1" applyBorder="1" applyAlignment="1">
      <alignment horizontal="right" vertical="center"/>
    </xf>
    <xf numFmtId="169" fontId="26" fillId="7" borderId="74" xfId="49" applyNumberFormat="1" applyFont="1" applyFill="1" applyBorder="1" applyAlignment="1">
      <alignment horizontal="right" vertical="center"/>
    </xf>
    <xf numFmtId="169" fontId="26" fillId="5" borderId="15" xfId="49" applyNumberFormat="1" applyFont="1" applyFill="1" applyBorder="1" applyAlignment="1">
      <alignment horizontal="right" vertical="center"/>
    </xf>
    <xf numFmtId="168" fontId="10" fillId="7" borderId="15" xfId="0" applyNumberFormat="1" applyFont="1" applyFill="1" applyBorder="1" applyAlignment="1">
      <alignment horizontal="right" vertical="center"/>
    </xf>
    <xf numFmtId="168" fontId="24" fillId="0" borderId="11" xfId="53" applyNumberFormat="1" applyFont="1" applyBorder="1" applyAlignment="1">
      <alignment horizontal="right" vertical="center"/>
    </xf>
    <xf numFmtId="168" fontId="24" fillId="0" borderId="11" xfId="53" applyNumberFormat="1" applyFont="1" applyBorder="1"/>
    <xf numFmtId="168" fontId="152" fillId="9" borderId="74" xfId="32" applyNumberFormat="1" applyFont="1" applyFill="1" applyBorder="1" applyAlignment="1">
      <alignment horizontal="right" vertical="center"/>
    </xf>
    <xf numFmtId="168" fontId="152" fillId="9" borderId="15" xfId="32" applyNumberFormat="1" applyFont="1" applyFill="1" applyBorder="1" applyAlignment="1">
      <alignment horizontal="right" vertical="center"/>
    </xf>
    <xf numFmtId="168" fontId="151" fillId="7" borderId="18" xfId="53" applyNumberFormat="1" applyFont="1" applyFill="1" applyBorder="1" applyAlignment="1">
      <alignment horizontal="right" vertical="center"/>
    </xf>
    <xf numFmtId="168" fontId="151" fillId="0" borderId="11" xfId="53" applyNumberFormat="1" applyFont="1" applyBorder="1" applyAlignment="1">
      <alignment horizontal="right" vertical="center"/>
    </xf>
    <xf numFmtId="200" fontId="150" fillId="7" borderId="18" xfId="53" applyNumberFormat="1" applyFont="1" applyFill="1" applyBorder="1" applyAlignment="1">
      <alignment horizontal="right" vertical="center"/>
    </xf>
    <xf numFmtId="200" fontId="150" fillId="0" borderId="11" xfId="53" applyNumberFormat="1" applyFont="1" applyBorder="1" applyAlignment="1">
      <alignment horizontal="right" vertical="center"/>
    </xf>
    <xf numFmtId="171" fontId="24" fillId="5" borderId="11" xfId="37" applyNumberFormat="1" applyFont="1" applyFill="1" applyBorder="1" applyAlignment="1">
      <alignment horizontal="right" vertical="center"/>
    </xf>
    <xf numFmtId="171" fontId="25" fillId="5" borderId="16" xfId="37" applyNumberFormat="1" applyFont="1" applyFill="1" applyBorder="1" applyAlignment="1">
      <alignment horizontal="right" vertical="center"/>
    </xf>
    <xf numFmtId="171" fontId="30" fillId="5" borderId="0" xfId="37" applyNumberFormat="1" applyFont="1" applyFill="1" applyAlignment="1">
      <alignment horizontal="right" vertical="center"/>
    </xf>
    <xf numFmtId="0" fontId="35" fillId="5" borderId="0" xfId="0" applyFont="1" applyFill="1" applyAlignment="1">
      <alignment vertical="center"/>
    </xf>
    <xf numFmtId="169" fontId="26" fillId="7" borderId="63" xfId="30" applyNumberFormat="1" applyFont="1" applyFill="1" applyBorder="1" applyAlignment="1">
      <alignment horizontal="right" indent="1"/>
    </xf>
    <xf numFmtId="0" fontId="153" fillId="0" borderId="0" xfId="32" applyFont="1" applyAlignment="1">
      <alignment horizontal="left" vertical="center" wrapText="1"/>
    </xf>
    <xf numFmtId="37" fontId="26" fillId="0" borderId="5" xfId="33" applyNumberFormat="1" applyFont="1" applyBorder="1"/>
    <xf numFmtId="168" fontId="29" fillId="7" borderId="18" xfId="0" applyNumberFormat="1" applyFont="1" applyFill="1" applyBorder="1" applyAlignment="1">
      <alignment horizontal="right" vertical="center"/>
    </xf>
    <xf numFmtId="168" fontId="26" fillId="7" borderId="18" xfId="53" applyNumberFormat="1" applyFont="1" applyFill="1" applyBorder="1"/>
    <xf numFmtId="168" fontId="26" fillId="7" borderId="18" xfId="53" applyNumberFormat="1" applyFont="1" applyFill="1" applyBorder="1" applyAlignment="1">
      <alignment horizontal="right" vertical="center"/>
    </xf>
    <xf numFmtId="0" fontId="159" fillId="4" borderId="0" xfId="33" applyFont="1" applyFill="1"/>
    <xf numFmtId="171" fontId="25" fillId="9" borderId="63" xfId="37" applyNumberFormat="1" applyFont="1" applyFill="1" applyBorder="1" applyAlignment="1">
      <alignment horizontal="right" vertical="center"/>
    </xf>
    <xf numFmtId="171" fontId="26" fillId="7" borderId="72" xfId="31" applyNumberFormat="1" applyFont="1" applyFill="1" applyBorder="1" applyAlignment="1">
      <alignment horizontal="right" indent="1"/>
    </xf>
    <xf numFmtId="171" fontId="27" fillId="0" borderId="63" xfId="37" applyNumberFormat="1" applyFont="1" applyBorder="1" applyAlignment="1">
      <alignment horizontal="right" vertical="center"/>
    </xf>
    <xf numFmtId="49" fontId="25" fillId="8" borderId="76" xfId="39" quotePrefix="1" applyNumberFormat="1" applyFont="1" applyFill="1" applyBorder="1" applyAlignment="1">
      <alignment horizontal="center"/>
    </xf>
    <xf numFmtId="0" fontId="26" fillId="7" borderId="62" xfId="31" applyFont="1" applyFill="1" applyBorder="1"/>
    <xf numFmtId="0" fontId="26" fillId="7" borderId="11" xfId="31" applyFont="1" applyFill="1" applyBorder="1"/>
    <xf numFmtId="171" fontId="26" fillId="7" borderId="11" xfId="31" applyNumberFormat="1" applyFont="1" applyFill="1" applyBorder="1" applyAlignment="1">
      <alignment horizontal="right" indent="1"/>
    </xf>
    <xf numFmtId="171" fontId="26" fillId="7" borderId="15" xfId="31" applyNumberFormat="1" applyFont="1" applyFill="1" applyBorder="1" applyAlignment="1">
      <alignment horizontal="right" indent="1"/>
    </xf>
    <xf numFmtId="185" fontId="26" fillId="7" borderId="11" xfId="587" applyNumberFormat="1" applyFont="1" applyFill="1" applyBorder="1"/>
    <xf numFmtId="37" fontId="150" fillId="7" borderId="81" xfId="38" applyNumberFormat="1" applyFont="1" applyFill="1" applyBorder="1" applyAlignment="1">
      <alignment horizontal="center" vertical="center"/>
    </xf>
    <xf numFmtId="37" fontId="150" fillId="7" borderId="82" xfId="38" applyNumberFormat="1" applyFont="1" applyFill="1" applyBorder="1" applyAlignment="1">
      <alignment horizontal="center" vertical="center"/>
    </xf>
    <xf numFmtId="37" fontId="25" fillId="8" borderId="15" xfId="39" quotePrefix="1" applyNumberFormat="1" applyFont="1" applyFill="1" applyBorder="1" applyAlignment="1">
      <alignment horizontal="center"/>
    </xf>
    <xf numFmtId="170" fontId="150" fillId="8" borderId="73" xfId="39" applyFont="1" applyFill="1" applyBorder="1" applyAlignment="1">
      <alignment vertical="center" wrapText="1"/>
    </xf>
    <xf numFmtId="170" fontId="150" fillId="8" borderId="18" xfId="39" applyFont="1" applyFill="1" applyBorder="1" applyAlignment="1">
      <alignment vertical="center" wrapText="1"/>
    </xf>
    <xf numFmtId="171" fontId="25" fillId="7" borderId="68" xfId="37" applyNumberFormat="1" applyFont="1" applyFill="1" applyBorder="1" applyAlignment="1">
      <alignment horizontal="right" vertical="center"/>
    </xf>
    <xf numFmtId="171" fontId="30" fillId="7" borderId="88" xfId="37" applyNumberFormat="1" applyFont="1" applyFill="1" applyBorder="1" applyAlignment="1">
      <alignment horizontal="right" vertical="center"/>
    </xf>
    <xf numFmtId="37" fontId="150" fillId="7" borderId="89" xfId="38" applyNumberFormat="1" applyFont="1" applyFill="1" applyBorder="1" applyAlignment="1">
      <alignment horizontal="center" vertical="center"/>
    </xf>
    <xf numFmtId="3" fontId="29" fillId="7" borderId="63" xfId="36" applyNumberFormat="1" applyFont="1" applyFill="1" applyBorder="1" applyAlignment="1">
      <alignment horizontal="right" vertical="center"/>
    </xf>
    <xf numFmtId="0" fontId="153" fillId="0" borderId="0" xfId="32" applyFont="1" applyAlignment="1">
      <alignment horizontal="left" vertical="center" wrapText="1"/>
    </xf>
    <xf numFmtId="37" fontId="26" fillId="0" borderId="0" xfId="33" applyNumberFormat="1" applyFont="1" applyBorder="1"/>
    <xf numFmtId="37" fontId="26" fillId="0" borderId="74" xfId="33" applyNumberFormat="1" applyFont="1" applyBorder="1"/>
    <xf numFmtId="168" fontId="150" fillId="7" borderId="74" xfId="0" applyNumberFormat="1" applyFont="1" applyFill="1" applyBorder="1" applyAlignment="1">
      <alignment horizontal="center" vertical="center"/>
    </xf>
    <xf numFmtId="171" fontId="29" fillId="7" borderId="11" xfId="31" applyNumberFormat="1" applyFont="1" applyFill="1" applyBorder="1" applyAlignment="1">
      <alignment horizontal="right" indent="1"/>
    </xf>
    <xf numFmtId="171" fontId="29" fillId="7" borderId="15" xfId="31" applyNumberFormat="1" applyFont="1" applyFill="1" applyBorder="1" applyAlignment="1">
      <alignment horizontal="right" indent="1"/>
    </xf>
    <xf numFmtId="37" fontId="160" fillId="9" borderId="69" xfId="53" applyNumberFormat="1" applyFont="1" applyFill="1" applyBorder="1"/>
    <xf numFmtId="171" fontId="25" fillId="7" borderId="88" xfId="37" applyNumberFormat="1" applyFont="1" applyFill="1" applyBorder="1" applyAlignment="1">
      <alignment horizontal="right" vertical="center"/>
    </xf>
    <xf numFmtId="3" fontId="26" fillId="7" borderId="63" xfId="36" applyNumberFormat="1" applyFont="1" applyFill="1" applyBorder="1" applyAlignment="1">
      <alignment horizontal="right" vertical="center"/>
    </xf>
    <xf numFmtId="170" fontId="150" fillId="8" borderId="87" xfId="39" applyFont="1" applyFill="1" applyBorder="1" applyAlignment="1">
      <alignment horizontal="center" vertical="center" wrapText="1"/>
    </xf>
    <xf numFmtId="170" fontId="150" fillId="8" borderId="0" xfId="39" applyFont="1" applyFill="1" applyAlignment="1">
      <alignment horizontal="center" vertical="center" wrapText="1"/>
    </xf>
    <xf numFmtId="170" fontId="150" fillId="8" borderId="18" xfId="39" applyFont="1" applyFill="1" applyBorder="1" applyAlignment="1">
      <alignment horizontal="center" vertical="center" wrapText="1"/>
    </xf>
    <xf numFmtId="170" fontId="150" fillId="8" borderId="78" xfId="39" applyFont="1" applyFill="1" applyBorder="1" applyAlignment="1">
      <alignment horizontal="center" vertical="center" wrapText="1"/>
    </xf>
    <xf numFmtId="170" fontId="150" fillId="8" borderId="79" xfId="39" applyFont="1" applyFill="1" applyBorder="1" applyAlignment="1">
      <alignment horizontal="center" vertical="center" wrapText="1"/>
    </xf>
    <xf numFmtId="170" fontId="150" fillId="8" borderId="80" xfId="39" applyFont="1" applyFill="1" applyBorder="1" applyAlignment="1">
      <alignment horizontal="center" vertical="center" wrapText="1"/>
    </xf>
    <xf numFmtId="170" fontId="150" fillId="8" borderId="77" xfId="39" applyFont="1" applyFill="1" applyBorder="1" applyAlignment="1">
      <alignment horizontal="center" vertical="center" wrapText="1"/>
    </xf>
    <xf numFmtId="170" fontId="150" fillId="8" borderId="17" xfId="39" applyFont="1" applyFill="1" applyBorder="1" applyAlignment="1">
      <alignment horizontal="center" vertical="center" wrapText="1"/>
    </xf>
    <xf numFmtId="0" fontId="26" fillId="5" borderId="0" xfId="33" applyFont="1" applyFill="1" applyAlignment="1">
      <alignment wrapText="1"/>
    </xf>
    <xf numFmtId="170" fontId="25" fillId="8" borderId="83" xfId="39" applyFont="1" applyFill="1" applyBorder="1" applyAlignment="1">
      <alignment horizontal="center" vertical="center"/>
    </xf>
    <xf numFmtId="170" fontId="25" fillId="8" borderId="84" xfId="39" applyFont="1" applyFill="1" applyBorder="1" applyAlignment="1">
      <alignment horizontal="center" vertical="center"/>
    </xf>
    <xf numFmtId="170" fontId="25" fillId="8" borderId="85" xfId="39" applyFont="1" applyFill="1" applyBorder="1" applyAlignment="1">
      <alignment horizontal="center" vertical="center"/>
    </xf>
    <xf numFmtId="170" fontId="25" fillId="8" borderId="78" xfId="39" applyFont="1" applyFill="1" applyBorder="1" applyAlignment="1">
      <alignment horizontal="center" vertical="center"/>
    </xf>
    <xf numFmtId="170" fontId="25" fillId="8" borderId="79" xfId="39" applyFont="1" applyFill="1" applyBorder="1" applyAlignment="1">
      <alignment horizontal="center" vertical="center"/>
    </xf>
    <xf numFmtId="170" fontId="25" fillId="8" borderId="80" xfId="39" applyFont="1" applyFill="1" applyBorder="1" applyAlignment="1">
      <alignment horizontal="center" vertical="center"/>
    </xf>
    <xf numFmtId="170" fontId="25" fillId="8" borderId="83" xfId="39" applyFont="1" applyFill="1" applyBorder="1" applyAlignment="1">
      <alignment horizontal="center" vertical="center" wrapText="1"/>
    </xf>
    <xf numFmtId="0" fontId="23" fillId="0" borderId="0" xfId="32" applyFont="1" applyAlignment="1">
      <alignment horizontal="left" vertical="center" wrapText="1"/>
    </xf>
    <xf numFmtId="170" fontId="150" fillId="8" borderId="83" xfId="39" applyFont="1" applyFill="1" applyBorder="1" applyAlignment="1">
      <alignment horizontal="center" vertical="center" wrapText="1"/>
    </xf>
    <xf numFmtId="170" fontId="150" fillId="8" borderId="84" xfId="39" applyFont="1" applyFill="1" applyBorder="1" applyAlignment="1">
      <alignment horizontal="center" vertical="center"/>
    </xf>
    <xf numFmtId="170" fontId="150" fillId="8" borderId="85" xfId="39" applyFont="1" applyFill="1" applyBorder="1" applyAlignment="1">
      <alignment horizontal="center" vertical="center"/>
    </xf>
    <xf numFmtId="170" fontId="150" fillId="8" borderId="78" xfId="39" applyFont="1" applyFill="1" applyBorder="1" applyAlignment="1">
      <alignment horizontal="center" vertical="center"/>
    </xf>
    <xf numFmtId="170" fontId="150" fillId="8" borderId="79" xfId="39" applyFont="1" applyFill="1" applyBorder="1" applyAlignment="1">
      <alignment horizontal="center" vertical="center"/>
    </xf>
    <xf numFmtId="170" fontId="150" fillId="8" borderId="80" xfId="39" applyFont="1" applyFill="1" applyBorder="1" applyAlignment="1">
      <alignment horizontal="center" vertical="center"/>
    </xf>
    <xf numFmtId="0" fontId="25" fillId="7" borderId="86" xfId="30" applyFont="1" applyFill="1" applyBorder="1" applyAlignment="1">
      <alignment horizontal="left" vertical="center"/>
    </xf>
    <xf numFmtId="0" fontId="25" fillId="7" borderId="18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93"/>
  <sheetViews>
    <sheetView showGridLines="0" tabSelected="1" view="pageBreakPreview" zoomScale="110" zoomScaleNormal="110" zoomScaleSheetLayoutView="110" workbookViewId="0">
      <pane xSplit="3" ySplit="3" topLeftCell="D7" activePane="bottomRight" state="frozen"/>
      <selection activeCell="O25" sqref="O25"/>
      <selection pane="topRight" activeCell="O25" sqref="O25"/>
      <selection pane="bottomLeft" activeCell="O25" sqref="O25"/>
      <selection pane="bottomRight" activeCell="P22" sqref="P22"/>
    </sheetView>
  </sheetViews>
  <sheetFormatPr defaultRowHeight="12.75"/>
  <cols>
    <col min="1" max="2" width="3.42578125" customWidth="1"/>
    <col min="3" max="3" width="45" customWidth="1"/>
    <col min="4" max="11" width="12.42578125" customWidth="1"/>
  </cols>
  <sheetData>
    <row r="1" spans="1:11" ht="12" customHeight="1">
      <c r="A1" s="149" t="s">
        <v>2</v>
      </c>
      <c r="B1" s="150"/>
      <c r="C1" s="150"/>
      <c r="D1" s="406" t="s">
        <v>207</v>
      </c>
      <c r="E1" s="407"/>
      <c r="F1" s="407"/>
      <c r="G1" s="385"/>
      <c r="H1" s="406" t="s">
        <v>204</v>
      </c>
      <c r="I1" s="407"/>
      <c r="J1" s="407"/>
      <c r="K1" s="385"/>
    </row>
    <row r="2" spans="1:11" ht="12" customHeight="1" thickBot="1">
      <c r="A2" s="111" t="s">
        <v>128</v>
      </c>
      <c r="B2" s="77"/>
      <c r="C2" s="77"/>
      <c r="D2" s="403"/>
      <c r="E2" s="404"/>
      <c r="F2" s="404"/>
      <c r="G2" s="386"/>
      <c r="H2" s="403"/>
      <c r="I2" s="404"/>
      <c r="J2" s="404"/>
      <c r="K2" s="386"/>
    </row>
    <row r="3" spans="1:11" ht="12" customHeight="1">
      <c r="A3" s="112" t="s">
        <v>5</v>
      </c>
      <c r="B3" s="275"/>
      <c r="C3" s="275"/>
      <c r="D3" s="382" t="s">
        <v>124</v>
      </c>
      <c r="E3" s="383" t="s">
        <v>125</v>
      </c>
      <c r="F3" s="382" t="s">
        <v>126</v>
      </c>
      <c r="G3" s="382" t="s">
        <v>127</v>
      </c>
      <c r="H3" s="382" t="s">
        <v>124</v>
      </c>
      <c r="I3" s="383" t="s">
        <v>125</v>
      </c>
      <c r="J3" s="382" t="s">
        <v>126</v>
      </c>
      <c r="K3" s="382" t="s">
        <v>127</v>
      </c>
    </row>
    <row r="4" spans="1:11" ht="12" customHeight="1">
      <c r="A4" s="113"/>
      <c r="B4" s="78"/>
      <c r="C4" s="78"/>
      <c r="D4" s="312"/>
      <c r="E4" s="313"/>
      <c r="F4" s="313"/>
      <c r="G4" s="313"/>
      <c r="H4" s="312"/>
      <c r="I4" s="313"/>
      <c r="J4" s="313"/>
      <c r="K4" s="313"/>
    </row>
    <row r="5" spans="1:11" ht="12" customHeight="1">
      <c r="A5" s="113" t="s">
        <v>6</v>
      </c>
      <c r="B5" s="78"/>
      <c r="C5" s="78"/>
      <c r="D5" s="314"/>
      <c r="E5" s="313"/>
      <c r="F5" s="313"/>
      <c r="G5" s="313"/>
      <c r="H5" s="314"/>
      <c r="I5" s="313"/>
      <c r="J5" s="313"/>
      <c r="K5" s="313"/>
    </row>
    <row r="6" spans="1:11" ht="12" customHeight="1">
      <c r="A6" s="113"/>
      <c r="B6" s="78"/>
      <c r="C6" s="78"/>
      <c r="D6" s="314"/>
      <c r="E6" s="313"/>
      <c r="F6" s="313"/>
      <c r="G6" s="313"/>
      <c r="H6" s="314"/>
      <c r="I6" s="313"/>
      <c r="J6" s="313"/>
      <c r="K6" s="313"/>
    </row>
    <row r="7" spans="1:11" ht="12" customHeight="1">
      <c r="A7" s="113"/>
      <c r="B7" s="80" t="s">
        <v>156</v>
      </c>
      <c r="C7" s="140"/>
      <c r="D7" s="315">
        <v>32786</v>
      </c>
      <c r="E7" s="316">
        <v>33345</v>
      </c>
      <c r="F7" s="316">
        <v>34288</v>
      </c>
      <c r="G7" s="316">
        <v>33093</v>
      </c>
      <c r="H7" s="315">
        <v>32173</v>
      </c>
      <c r="I7" s="316"/>
      <c r="J7" s="316"/>
      <c r="K7" s="316"/>
    </row>
    <row r="8" spans="1:11" ht="12" customHeight="1">
      <c r="A8" s="113"/>
      <c r="B8" s="80" t="s">
        <v>157</v>
      </c>
      <c r="C8" s="140"/>
      <c r="D8" s="315">
        <v>2337</v>
      </c>
      <c r="E8" s="316">
        <v>2507</v>
      </c>
      <c r="F8" s="316">
        <v>2496</v>
      </c>
      <c r="G8" s="316">
        <v>2505</v>
      </c>
      <c r="H8" s="315">
        <v>2384</v>
      </c>
      <c r="I8" s="316"/>
      <c r="J8" s="316"/>
      <c r="K8" s="316"/>
    </row>
    <row r="9" spans="1:11" ht="12" customHeight="1">
      <c r="A9" s="113"/>
      <c r="B9" s="80" t="s">
        <v>7</v>
      </c>
      <c r="C9" s="140"/>
      <c r="D9" s="315">
        <v>18714</v>
      </c>
      <c r="E9" s="316">
        <v>20043</v>
      </c>
      <c r="F9" s="316">
        <v>21367</v>
      </c>
      <c r="G9" s="316">
        <v>20757</v>
      </c>
      <c r="H9" s="315">
        <v>21415</v>
      </c>
      <c r="I9" s="316"/>
      <c r="J9" s="316"/>
      <c r="K9" s="316"/>
    </row>
    <row r="10" spans="1:11" ht="12" customHeight="1">
      <c r="A10" s="113"/>
      <c r="B10" s="80" t="s">
        <v>141</v>
      </c>
      <c r="C10" s="140"/>
      <c r="D10" s="315">
        <v>4549</v>
      </c>
      <c r="E10" s="316">
        <v>4766</v>
      </c>
      <c r="F10" s="316">
        <v>4906</v>
      </c>
      <c r="G10" s="316">
        <v>4954</v>
      </c>
      <c r="H10" s="315">
        <v>4814</v>
      </c>
      <c r="I10" s="316"/>
      <c r="J10" s="316"/>
      <c r="K10" s="316"/>
    </row>
    <row r="11" spans="1:11" ht="12" customHeight="1">
      <c r="A11" s="113"/>
      <c r="B11" s="80" t="s">
        <v>134</v>
      </c>
      <c r="C11" s="140"/>
      <c r="D11" s="315">
        <v>17302</v>
      </c>
      <c r="E11" s="316">
        <v>19797</v>
      </c>
      <c r="F11" s="316">
        <v>23102</v>
      </c>
      <c r="G11" s="316">
        <v>27222</v>
      </c>
      <c r="H11" s="315">
        <v>21372</v>
      </c>
      <c r="I11" s="316"/>
      <c r="J11" s="316"/>
      <c r="K11" s="316"/>
    </row>
    <row r="12" spans="1:11" ht="12" customHeight="1">
      <c r="A12" s="115"/>
      <c r="B12" s="78" t="s">
        <v>9</v>
      </c>
      <c r="C12" s="140"/>
      <c r="D12" s="317">
        <v>2584</v>
      </c>
      <c r="E12" s="318">
        <v>2906</v>
      </c>
      <c r="F12" s="318">
        <v>3805</v>
      </c>
      <c r="G12" s="318">
        <v>3014</v>
      </c>
      <c r="H12" s="317">
        <v>2719</v>
      </c>
      <c r="I12" s="318"/>
      <c r="J12" s="318"/>
      <c r="K12" s="318"/>
    </row>
    <row r="13" spans="1:11" ht="12" customHeight="1">
      <c r="A13" s="114"/>
      <c r="B13" s="82"/>
      <c r="C13" s="83"/>
      <c r="D13" s="319"/>
      <c r="E13" s="320"/>
      <c r="F13" s="320"/>
      <c r="G13" s="320"/>
      <c r="H13" s="319"/>
      <c r="I13" s="320"/>
      <c r="J13" s="320"/>
      <c r="K13" s="320"/>
    </row>
    <row r="14" spans="1:11" s="197" customFormat="1" ht="12" customHeight="1">
      <c r="A14" s="147"/>
      <c r="B14" s="148" t="s">
        <v>151</v>
      </c>
      <c r="C14" s="86"/>
      <c r="D14" s="321">
        <f>SUM(D7:D12)</f>
        <v>78272</v>
      </c>
      <c r="E14" s="322">
        <v>83364</v>
      </c>
      <c r="F14" s="322">
        <v>89964</v>
      </c>
      <c r="G14" s="322">
        <f>SUM(G7:G12)</f>
        <v>91545</v>
      </c>
      <c r="H14" s="321">
        <f t="shared" ref="H14" si="0">SUM(H7:H12)</f>
        <v>84877</v>
      </c>
      <c r="I14" s="322"/>
      <c r="J14" s="322"/>
      <c r="K14" s="322"/>
    </row>
    <row r="15" spans="1:11" s="61" customFormat="1" ht="12" customHeight="1">
      <c r="A15" s="113"/>
      <c r="B15" s="78"/>
      <c r="C15" s="78"/>
      <c r="D15" s="323"/>
      <c r="E15" s="324"/>
      <c r="F15" s="324"/>
      <c r="G15" s="324"/>
      <c r="H15" s="323"/>
      <c r="I15" s="324"/>
      <c r="J15" s="324"/>
      <c r="K15" s="324"/>
    </row>
    <row r="16" spans="1:11" ht="12" customHeight="1">
      <c r="A16" s="113"/>
      <c r="B16" s="38" t="s">
        <v>190</v>
      </c>
      <c r="C16" s="84"/>
      <c r="D16" s="315">
        <v>11001</v>
      </c>
      <c r="E16" s="316">
        <v>11168</v>
      </c>
      <c r="F16" s="316">
        <v>10870</v>
      </c>
      <c r="G16" s="316">
        <v>9656</v>
      </c>
      <c r="H16" s="315">
        <v>10501</v>
      </c>
      <c r="I16" s="316"/>
      <c r="J16" s="316"/>
      <c r="K16" s="316"/>
    </row>
    <row r="17" spans="1:11" ht="12" customHeight="1">
      <c r="A17" s="113"/>
      <c r="B17" s="38" t="s">
        <v>191</v>
      </c>
      <c r="C17" s="84"/>
      <c r="D17" s="315">
        <v>12935</v>
      </c>
      <c r="E17" s="316">
        <v>12588</v>
      </c>
      <c r="F17" s="316">
        <v>12738</v>
      </c>
      <c r="G17" s="316">
        <v>13188</v>
      </c>
      <c r="H17" s="315">
        <v>13447</v>
      </c>
      <c r="I17" s="316"/>
      <c r="J17" s="316"/>
      <c r="K17" s="316"/>
    </row>
    <row r="18" spans="1:11" ht="12" customHeight="1">
      <c r="A18" s="115"/>
      <c r="B18" s="38" t="s">
        <v>88</v>
      </c>
      <c r="C18" s="143"/>
      <c r="D18" s="315">
        <v>11974</v>
      </c>
      <c r="E18" s="316">
        <v>11598</v>
      </c>
      <c r="F18" s="316">
        <v>11618</v>
      </c>
      <c r="G18" s="316">
        <v>11908</v>
      </c>
      <c r="H18" s="315">
        <v>11966</v>
      </c>
      <c r="I18" s="316"/>
      <c r="J18" s="316"/>
      <c r="K18" s="316"/>
    </row>
    <row r="19" spans="1:11" ht="12" customHeight="1">
      <c r="A19" s="115"/>
      <c r="B19" s="38" t="s">
        <v>134</v>
      </c>
      <c r="C19" s="84"/>
      <c r="D19" s="315">
        <v>4114</v>
      </c>
      <c r="E19" s="316">
        <v>4067</v>
      </c>
      <c r="F19" s="316">
        <v>3700</v>
      </c>
      <c r="G19" s="316">
        <v>6251</v>
      </c>
      <c r="H19" s="315">
        <v>5718</v>
      </c>
      <c r="I19" s="316"/>
      <c r="J19" s="316"/>
      <c r="K19" s="316"/>
    </row>
    <row r="20" spans="1:11" ht="12" customHeight="1">
      <c r="A20" s="115"/>
      <c r="B20" s="38" t="s">
        <v>192</v>
      </c>
      <c r="C20" s="84"/>
      <c r="D20" s="315">
        <v>2314</v>
      </c>
      <c r="E20" s="316">
        <v>2344</v>
      </c>
      <c r="F20" s="316">
        <v>2394</v>
      </c>
      <c r="G20" s="316">
        <v>2315</v>
      </c>
      <c r="H20" s="315">
        <v>2269</v>
      </c>
      <c r="I20" s="316"/>
      <c r="J20" s="316"/>
      <c r="K20" s="316"/>
    </row>
    <row r="21" spans="1:11" ht="12" customHeight="1">
      <c r="A21" s="115"/>
      <c r="B21" s="88" t="s">
        <v>150</v>
      </c>
      <c r="C21" s="84"/>
      <c r="D21" s="315">
        <v>4797</v>
      </c>
      <c r="E21" s="316">
        <v>5097</v>
      </c>
      <c r="F21" s="316">
        <v>4929</v>
      </c>
      <c r="G21" s="316">
        <v>5056</v>
      </c>
      <c r="H21" s="315">
        <v>4622</v>
      </c>
      <c r="I21" s="316"/>
      <c r="J21" s="316"/>
      <c r="K21" s="316"/>
    </row>
    <row r="22" spans="1:11" ht="12" customHeight="1">
      <c r="A22" s="116"/>
      <c r="B22" s="117" t="s">
        <v>8</v>
      </c>
      <c r="C22" s="118"/>
      <c r="D22" s="317">
        <v>4455</v>
      </c>
      <c r="E22" s="318">
        <v>4200</v>
      </c>
      <c r="F22" s="318">
        <v>4006</v>
      </c>
      <c r="G22" s="318">
        <v>5620</v>
      </c>
      <c r="H22" s="317">
        <v>4158</v>
      </c>
      <c r="I22" s="318"/>
      <c r="J22" s="318"/>
      <c r="K22" s="318"/>
    </row>
    <row r="23" spans="1:11" ht="12" customHeight="1">
      <c r="A23" s="115"/>
      <c r="B23" s="78"/>
      <c r="C23" s="78"/>
      <c r="D23" s="323"/>
      <c r="E23" s="324"/>
      <c r="F23" s="324"/>
      <c r="G23" s="324"/>
      <c r="H23" s="323"/>
      <c r="I23" s="324"/>
      <c r="J23" s="324"/>
      <c r="K23" s="324"/>
    </row>
    <row r="24" spans="1:11" s="197" customFormat="1" ht="12" customHeight="1">
      <c r="A24" s="198"/>
      <c r="B24" s="85" t="s">
        <v>152</v>
      </c>
      <c r="C24" s="86"/>
      <c r="D24" s="321">
        <f>SUM(D16:D22)</f>
        <v>51590</v>
      </c>
      <c r="E24" s="322">
        <v>51062</v>
      </c>
      <c r="F24" s="322">
        <v>50255</v>
      </c>
      <c r="G24" s="322">
        <f>SUM(G16:G22)</f>
        <v>53994</v>
      </c>
      <c r="H24" s="321">
        <f>SUM(H16:H22)</f>
        <v>52681</v>
      </c>
      <c r="I24" s="322"/>
      <c r="J24" s="322"/>
      <c r="K24" s="322"/>
    </row>
    <row r="25" spans="1:11" ht="12" customHeight="1">
      <c r="A25" s="115"/>
      <c r="B25" s="78"/>
      <c r="C25" s="78"/>
      <c r="D25" s="323"/>
      <c r="E25" s="324"/>
      <c r="F25" s="324"/>
      <c r="G25" s="324"/>
      <c r="H25" s="323"/>
      <c r="I25" s="324"/>
      <c r="J25" s="324"/>
      <c r="K25" s="324"/>
    </row>
    <row r="26" spans="1:11" s="197" customFormat="1" ht="12" customHeight="1">
      <c r="A26" s="119"/>
      <c r="B26" s="87" t="s">
        <v>10</v>
      </c>
      <c r="C26" s="86"/>
      <c r="D26" s="321">
        <v>20757</v>
      </c>
      <c r="E26" s="322">
        <v>33240</v>
      </c>
      <c r="F26" s="322">
        <v>23466</v>
      </c>
      <c r="G26" s="322">
        <v>29595</v>
      </c>
      <c r="H26" s="321">
        <v>21391</v>
      </c>
      <c r="I26" s="322"/>
      <c r="J26" s="322"/>
      <c r="K26" s="322"/>
    </row>
    <row r="27" spans="1:11" s="61" customFormat="1" ht="12" customHeight="1">
      <c r="A27" s="115"/>
      <c r="B27" s="78"/>
      <c r="C27" s="84"/>
      <c r="D27" s="323"/>
      <c r="E27" s="324"/>
      <c r="F27" s="324"/>
      <c r="G27" s="324"/>
      <c r="H27" s="323"/>
      <c r="I27" s="324"/>
      <c r="J27" s="324"/>
      <c r="K27" s="324"/>
    </row>
    <row r="28" spans="1:11" s="223" customFormat="1" ht="12" customHeight="1">
      <c r="A28" s="227" t="s">
        <v>11</v>
      </c>
      <c r="B28" s="226"/>
      <c r="C28" s="224"/>
      <c r="D28" s="322">
        <f>D14+D24+D26</f>
        <v>150619</v>
      </c>
      <c r="E28" s="322">
        <f t="shared" ref="E28:H28" si="1">E14+E24+E26</f>
        <v>167666</v>
      </c>
      <c r="F28" s="322">
        <f t="shared" si="1"/>
        <v>163685</v>
      </c>
      <c r="G28" s="322">
        <f t="shared" si="1"/>
        <v>175134</v>
      </c>
      <c r="H28" s="322">
        <f t="shared" si="1"/>
        <v>158949</v>
      </c>
      <c r="I28" s="322"/>
      <c r="J28" s="322"/>
      <c r="K28" s="322"/>
    </row>
    <row r="29" spans="1:11" ht="12" customHeight="1">
      <c r="A29" s="115"/>
      <c r="B29" s="78"/>
      <c r="C29" s="84"/>
      <c r="D29" s="323"/>
      <c r="E29" s="324"/>
      <c r="F29" s="324"/>
      <c r="G29" s="324"/>
      <c r="H29" s="323"/>
      <c r="I29" s="324"/>
      <c r="J29" s="324"/>
      <c r="K29" s="324"/>
    </row>
    <row r="30" spans="1:11" ht="12" customHeight="1">
      <c r="A30" s="121"/>
      <c r="C30" s="81" t="s">
        <v>194</v>
      </c>
      <c r="D30" s="315">
        <v>-4667</v>
      </c>
      <c r="E30" s="316">
        <v>-5307</v>
      </c>
      <c r="F30" s="316">
        <v>-5447</v>
      </c>
      <c r="G30" s="316">
        <v>-5220</v>
      </c>
      <c r="H30" s="315">
        <v>-4834</v>
      </c>
      <c r="I30" s="316"/>
      <c r="J30" s="316"/>
      <c r="K30" s="316"/>
    </row>
    <row r="31" spans="1:11" ht="12" customHeight="1">
      <c r="A31" s="121"/>
      <c r="C31" s="81" t="s">
        <v>189</v>
      </c>
      <c r="D31" s="315">
        <v>-14041</v>
      </c>
      <c r="E31" s="316">
        <v>-25291</v>
      </c>
      <c r="F31" s="316">
        <v>-16298</v>
      </c>
      <c r="G31" s="316">
        <v>-20219</v>
      </c>
      <c r="H31" s="315">
        <v>-15042</v>
      </c>
      <c r="I31" s="316"/>
      <c r="J31" s="316"/>
      <c r="K31" s="316"/>
    </row>
    <row r="32" spans="1:11" ht="12" customHeight="1">
      <c r="A32" s="122"/>
      <c r="C32" s="81" t="s">
        <v>132</v>
      </c>
      <c r="D32" s="315">
        <v>-1435</v>
      </c>
      <c r="E32" s="316">
        <v>-2286</v>
      </c>
      <c r="F32" s="316">
        <v>-2223</v>
      </c>
      <c r="G32" s="316">
        <v>-3552</v>
      </c>
      <c r="H32" s="315">
        <v>-2086</v>
      </c>
      <c r="I32" s="316"/>
      <c r="J32" s="316"/>
      <c r="K32" s="316"/>
    </row>
    <row r="33" spans="1:11" ht="12" customHeight="1">
      <c r="A33" s="122"/>
      <c r="C33" s="81" t="s">
        <v>131</v>
      </c>
      <c r="D33" s="315">
        <v>-6163</v>
      </c>
      <c r="E33" s="316">
        <v>-6606</v>
      </c>
      <c r="F33" s="316">
        <v>-6383</v>
      </c>
      <c r="G33" s="316">
        <v>-6335</v>
      </c>
      <c r="H33" s="315">
        <v>-6225</v>
      </c>
      <c r="I33" s="316"/>
      <c r="J33" s="316"/>
      <c r="K33" s="316"/>
    </row>
    <row r="34" spans="1:11" ht="12" customHeight="1">
      <c r="A34" s="122"/>
      <c r="C34" s="88" t="s">
        <v>142</v>
      </c>
      <c r="D34" s="315">
        <v>-33165</v>
      </c>
      <c r="E34" s="316">
        <v>-35653</v>
      </c>
      <c r="F34" s="316">
        <v>-39726</v>
      </c>
      <c r="G34" s="316">
        <v>-46914</v>
      </c>
      <c r="H34" s="315">
        <v>-38591</v>
      </c>
      <c r="I34" s="316"/>
      <c r="J34" s="316"/>
      <c r="K34" s="316"/>
    </row>
    <row r="35" spans="1:11" ht="12" customHeight="1">
      <c r="A35" s="123"/>
      <c r="B35" s="89" t="s">
        <v>12</v>
      </c>
      <c r="C35" s="89"/>
      <c r="D35" s="325">
        <f>SUM(D30:D34)</f>
        <v>-59471</v>
      </c>
      <c r="E35" s="326">
        <v>-75143</v>
      </c>
      <c r="F35" s="326">
        <v>-70077</v>
      </c>
      <c r="G35" s="326">
        <f>SUM(G30:G34)</f>
        <v>-82240</v>
      </c>
      <c r="H35" s="325">
        <f t="shared" ref="H35" si="2">SUM(H30:H34)</f>
        <v>-66778</v>
      </c>
      <c r="I35" s="326"/>
      <c r="J35" s="326"/>
      <c r="K35" s="326"/>
    </row>
    <row r="36" spans="1:11" ht="12" customHeight="1">
      <c r="A36" s="122"/>
      <c r="B36" s="81" t="s">
        <v>13</v>
      </c>
      <c r="C36" s="81"/>
      <c r="D36" s="315">
        <v>-19511</v>
      </c>
      <c r="E36" s="316">
        <v>-20207</v>
      </c>
      <c r="F36" s="316">
        <v>-20200</v>
      </c>
      <c r="G36" s="316">
        <v>-23050</v>
      </c>
      <c r="H36" s="315">
        <v>-22568</v>
      </c>
      <c r="I36" s="316"/>
      <c r="J36" s="316"/>
      <c r="K36" s="316"/>
    </row>
    <row r="37" spans="1:11" ht="12" customHeight="1">
      <c r="A37" s="122"/>
      <c r="B37" s="81" t="s">
        <v>14</v>
      </c>
      <c r="C37" s="81"/>
      <c r="D37" s="315">
        <v>-26830</v>
      </c>
      <c r="E37" s="316">
        <v>-29030</v>
      </c>
      <c r="F37" s="316">
        <v>-29934</v>
      </c>
      <c r="G37" s="316">
        <v>-29735</v>
      </c>
      <c r="H37" s="315">
        <v>-33786</v>
      </c>
      <c r="I37" s="316"/>
      <c r="J37" s="316"/>
      <c r="K37" s="316"/>
    </row>
    <row r="38" spans="1:11" ht="12" customHeight="1">
      <c r="A38" s="122"/>
      <c r="B38" s="81" t="s">
        <v>130</v>
      </c>
      <c r="C38" s="90"/>
      <c r="D38" s="315">
        <v>-7159</v>
      </c>
      <c r="E38" s="316">
        <v>0</v>
      </c>
      <c r="F38" s="316">
        <v>0</v>
      </c>
      <c r="G38" s="316">
        <v>0</v>
      </c>
      <c r="H38" s="315">
        <v>-7218</v>
      </c>
      <c r="I38" s="316"/>
      <c r="J38" s="316"/>
      <c r="K38" s="316"/>
    </row>
    <row r="39" spans="1:11" ht="12" customHeight="1">
      <c r="A39" s="124"/>
      <c r="B39" s="125" t="s">
        <v>15</v>
      </c>
      <c r="C39" s="125"/>
      <c r="D39" s="317">
        <v>-22961</v>
      </c>
      <c r="E39" s="318">
        <v>-23167</v>
      </c>
      <c r="F39" s="318">
        <v>-21302</v>
      </c>
      <c r="G39" s="318">
        <v>-29326</v>
      </c>
      <c r="H39" s="317">
        <v>-16904</v>
      </c>
      <c r="I39" s="318"/>
      <c r="J39" s="318"/>
      <c r="K39" s="318"/>
    </row>
    <row r="40" spans="1:11" ht="12" customHeight="1">
      <c r="A40" s="122"/>
      <c r="B40" s="81"/>
      <c r="C40" s="81"/>
      <c r="D40" s="327"/>
      <c r="E40" s="328"/>
      <c r="F40" s="328"/>
      <c r="G40" s="328"/>
      <c r="H40" s="327"/>
      <c r="I40" s="328"/>
      <c r="J40" s="328"/>
      <c r="K40" s="328"/>
    </row>
    <row r="41" spans="1:11" s="197" customFormat="1" ht="12" customHeight="1">
      <c r="A41" s="120"/>
      <c r="B41" s="87" t="s">
        <v>16</v>
      </c>
      <c r="C41" s="87"/>
      <c r="D41" s="329">
        <f>SUM(D35:D39)</f>
        <v>-135932</v>
      </c>
      <c r="E41" s="330">
        <v>-147547</v>
      </c>
      <c r="F41" s="330">
        <v>-141513</v>
      </c>
      <c r="G41" s="330">
        <f>SUM(G35:G39)</f>
        <v>-164351</v>
      </c>
      <c r="H41" s="329">
        <f>SUM(H35:H39)</f>
        <v>-147254</v>
      </c>
      <c r="I41" s="330"/>
      <c r="J41" s="330"/>
      <c r="K41" s="330"/>
    </row>
    <row r="42" spans="1:11" s="61" customFormat="1" ht="12" customHeight="1">
      <c r="A42" s="126"/>
      <c r="B42" s="91"/>
      <c r="C42" s="81"/>
      <c r="D42" s="319"/>
      <c r="E42" s="320"/>
      <c r="F42" s="320"/>
      <c r="G42" s="320"/>
      <c r="H42" s="319"/>
      <c r="I42" s="320"/>
      <c r="J42" s="320"/>
      <c r="K42" s="320"/>
    </row>
    <row r="43" spans="1:11" s="197" customFormat="1" ht="12" customHeight="1">
      <c r="A43" s="120"/>
      <c r="B43" s="87" t="s">
        <v>17</v>
      </c>
      <c r="C43" s="87"/>
      <c r="D43" s="329">
        <v>1038</v>
      </c>
      <c r="E43" s="330">
        <v>1054</v>
      </c>
      <c r="F43" s="330">
        <v>936</v>
      </c>
      <c r="G43" s="330">
        <v>6189</v>
      </c>
      <c r="H43" s="329">
        <v>891</v>
      </c>
      <c r="I43" s="330"/>
      <c r="J43" s="330"/>
      <c r="K43" s="330"/>
    </row>
    <row r="44" spans="1:11" s="61" customFormat="1" ht="12" customHeight="1">
      <c r="A44" s="121"/>
      <c r="B44" s="81"/>
      <c r="C44" s="125"/>
      <c r="D44" s="327"/>
      <c r="E44" s="328"/>
      <c r="F44" s="328"/>
      <c r="G44" s="328"/>
      <c r="H44" s="327"/>
      <c r="I44" s="328"/>
      <c r="J44" s="328"/>
      <c r="K44" s="328"/>
    </row>
    <row r="45" spans="1:11" s="197" customFormat="1" ht="12" customHeight="1">
      <c r="A45" s="127" t="s">
        <v>18</v>
      </c>
      <c r="B45" s="199"/>
      <c r="C45" s="87"/>
      <c r="D45" s="331">
        <f>D28+D41+D43</f>
        <v>15725</v>
      </c>
      <c r="E45" s="332">
        <v>21173</v>
      </c>
      <c r="F45" s="332">
        <v>23108</v>
      </c>
      <c r="G45" s="332">
        <f>SUM(G28+G41+G43)</f>
        <v>16972</v>
      </c>
      <c r="H45" s="331">
        <f>SUM(H28+H41+H43)</f>
        <v>12586</v>
      </c>
      <c r="I45" s="332"/>
      <c r="J45" s="332"/>
      <c r="K45" s="332"/>
    </row>
    <row r="46" spans="1:11" s="61" customFormat="1" ht="12" customHeight="1">
      <c r="A46" s="121"/>
      <c r="B46" s="81"/>
      <c r="C46" s="81"/>
      <c r="D46" s="327"/>
      <c r="E46" s="328"/>
      <c r="F46" s="328"/>
      <c r="G46" s="328"/>
      <c r="H46" s="327"/>
      <c r="I46" s="328"/>
      <c r="J46" s="328"/>
      <c r="K46" s="328"/>
    </row>
    <row r="47" spans="1:11" ht="12" customHeight="1">
      <c r="A47" s="122"/>
      <c r="B47" s="81" t="s">
        <v>19</v>
      </c>
      <c r="C47" s="38"/>
      <c r="D47" s="333">
        <v>-4311</v>
      </c>
      <c r="E47" s="334">
        <v>-2999</v>
      </c>
      <c r="F47" s="334">
        <v>-5297</v>
      </c>
      <c r="G47" s="334">
        <v>-5177</v>
      </c>
      <c r="H47" s="333">
        <v>-5625</v>
      </c>
      <c r="I47" s="334"/>
      <c r="J47" s="334"/>
      <c r="K47" s="334"/>
    </row>
    <row r="48" spans="1:11" ht="12" customHeight="1">
      <c r="A48" s="122"/>
      <c r="B48" s="81"/>
      <c r="C48" s="81"/>
      <c r="D48" s="335"/>
      <c r="E48" s="336"/>
      <c r="F48" s="336"/>
      <c r="G48" s="336"/>
      <c r="H48" s="335"/>
      <c r="I48" s="336"/>
      <c r="J48" s="336"/>
      <c r="K48" s="336"/>
    </row>
    <row r="49" spans="1:11" ht="12" customHeight="1">
      <c r="A49" s="124"/>
      <c r="B49" s="125" t="s">
        <v>20</v>
      </c>
      <c r="C49" s="125"/>
      <c r="D49" s="337">
        <v>395</v>
      </c>
      <c r="E49" s="338">
        <v>-88</v>
      </c>
      <c r="F49" s="338">
        <v>23</v>
      </c>
      <c r="G49" s="338">
        <v>258</v>
      </c>
      <c r="H49" s="337">
        <v>100</v>
      </c>
      <c r="I49" s="338"/>
      <c r="J49" s="338"/>
      <c r="K49" s="338"/>
    </row>
    <row r="50" spans="1:11" ht="12" customHeight="1">
      <c r="A50" s="121"/>
      <c r="B50" s="81"/>
      <c r="C50" s="81"/>
      <c r="D50" s="339"/>
      <c r="E50" s="340"/>
      <c r="F50" s="340"/>
      <c r="G50" s="340"/>
      <c r="H50" s="339"/>
      <c r="I50" s="340"/>
      <c r="J50" s="340"/>
      <c r="K50" s="340"/>
    </row>
    <row r="51" spans="1:11" s="197" customFormat="1" ht="12" customHeight="1">
      <c r="A51" s="120" t="s">
        <v>21</v>
      </c>
      <c r="B51" s="87"/>
      <c r="C51" s="87"/>
      <c r="D51" s="329">
        <f>D45+D47+D49</f>
        <v>11809</v>
      </c>
      <c r="E51" s="330">
        <v>18086</v>
      </c>
      <c r="F51" s="330">
        <v>17834</v>
      </c>
      <c r="G51" s="330">
        <f>SUM(G45+G47+G49)</f>
        <v>12053</v>
      </c>
      <c r="H51" s="329">
        <f>SUM(H45+H47+H49)</f>
        <v>7061</v>
      </c>
      <c r="I51" s="330"/>
      <c r="J51" s="330"/>
      <c r="K51" s="330"/>
    </row>
    <row r="52" spans="1:11" s="61" customFormat="1" ht="12" customHeight="1">
      <c r="A52" s="121"/>
      <c r="B52" s="81"/>
      <c r="C52" s="81"/>
      <c r="D52" s="335"/>
      <c r="E52" s="336"/>
      <c r="F52" s="336"/>
      <c r="G52" s="336"/>
      <c r="H52" s="335"/>
      <c r="I52" s="336"/>
      <c r="J52" s="336"/>
      <c r="K52" s="336"/>
    </row>
    <row r="53" spans="1:11" ht="12" customHeight="1">
      <c r="A53" s="122"/>
      <c r="B53" s="81" t="s">
        <v>22</v>
      </c>
      <c r="C53" s="81"/>
      <c r="D53" s="337">
        <v>-2295</v>
      </c>
      <c r="E53" s="338">
        <v>-3368</v>
      </c>
      <c r="F53" s="338">
        <v>-3321</v>
      </c>
      <c r="G53" s="338">
        <v>-4349</v>
      </c>
      <c r="H53" s="337">
        <v>-3079</v>
      </c>
      <c r="I53" s="338"/>
      <c r="J53" s="338"/>
      <c r="K53" s="338"/>
    </row>
    <row r="54" spans="1:11" ht="12" customHeight="1">
      <c r="A54" s="128"/>
      <c r="B54" s="89"/>
      <c r="C54" s="89"/>
      <c r="D54" s="327"/>
      <c r="E54" s="328"/>
      <c r="F54" s="328"/>
      <c r="G54" s="328"/>
      <c r="H54" s="327"/>
      <c r="I54" s="328"/>
      <c r="J54" s="328"/>
      <c r="K54" s="328"/>
    </row>
    <row r="55" spans="1:11" ht="12" customHeight="1">
      <c r="A55" s="220" t="s">
        <v>23</v>
      </c>
      <c r="B55" s="212"/>
      <c r="C55" s="212"/>
      <c r="D55" s="343">
        <f>SUM(D51:D53)</f>
        <v>9514</v>
      </c>
      <c r="E55" s="343">
        <f>SUM(E51:E53)</f>
        <v>14718</v>
      </c>
      <c r="F55" s="343">
        <f>SUM(F51:F53)</f>
        <v>14513</v>
      </c>
      <c r="G55" s="343">
        <f>SUM(G51:G53)</f>
        <v>7704</v>
      </c>
      <c r="H55" s="343">
        <f>SUM(H51:H53)</f>
        <v>3982</v>
      </c>
      <c r="I55" s="344"/>
      <c r="J55" s="344"/>
      <c r="K55" s="344"/>
    </row>
    <row r="56" spans="1:11" s="197" customFormat="1" ht="12" customHeight="1">
      <c r="A56" s="121"/>
      <c r="B56" s="81"/>
      <c r="C56" s="81"/>
      <c r="D56" s="319"/>
      <c r="E56" s="320"/>
      <c r="F56" s="320"/>
      <c r="G56" s="320"/>
      <c r="H56" s="319"/>
      <c r="I56" s="320"/>
      <c r="J56" s="320"/>
      <c r="K56" s="320"/>
    </row>
    <row r="57" spans="1:11" s="61" customFormat="1" ht="12" customHeight="1">
      <c r="A57" s="200" t="s">
        <v>168</v>
      </c>
      <c r="B57" s="81"/>
      <c r="C57" s="81"/>
      <c r="D57" s="341">
        <v>670</v>
      </c>
      <c r="E57" s="342">
        <v>4166</v>
      </c>
      <c r="F57" s="342">
        <v>-1041</v>
      </c>
      <c r="G57" s="342">
        <v>-626</v>
      </c>
      <c r="H57" s="341">
        <v>-381</v>
      </c>
      <c r="I57" s="342"/>
      <c r="J57" s="342"/>
      <c r="K57" s="342"/>
    </row>
    <row r="58" spans="1:11" ht="12" customHeight="1">
      <c r="A58" s="200" t="s">
        <v>169</v>
      </c>
      <c r="B58" s="81"/>
      <c r="C58" s="81"/>
      <c r="D58" s="341">
        <v>75</v>
      </c>
      <c r="E58" s="342">
        <v>166</v>
      </c>
      <c r="F58" s="342">
        <v>-8</v>
      </c>
      <c r="G58" s="342">
        <v>-14</v>
      </c>
      <c r="H58" s="341">
        <v>59</v>
      </c>
      <c r="I58" s="342"/>
      <c r="J58" s="342"/>
      <c r="K58" s="342"/>
    </row>
    <row r="59" spans="1:11" ht="12" customHeight="1">
      <c r="A59" s="209" t="s">
        <v>170</v>
      </c>
      <c r="B59" s="210"/>
      <c r="C59" s="210"/>
      <c r="D59" s="343">
        <f>SUM(D57:D58)</f>
        <v>745</v>
      </c>
      <c r="E59" s="343">
        <f>SUM(E57:E58)</f>
        <v>4332</v>
      </c>
      <c r="F59" s="343">
        <f>SUM(F57:F58)</f>
        <v>-1049</v>
      </c>
      <c r="G59" s="343">
        <f>SUM(G57:G58)</f>
        <v>-640</v>
      </c>
      <c r="H59" s="343">
        <f>SUM(H57:H58)</f>
        <v>-322</v>
      </c>
      <c r="I59" s="344"/>
      <c r="J59" s="344"/>
      <c r="K59" s="344"/>
    </row>
    <row r="60" spans="1:11" s="197" customFormat="1" ht="12" customHeight="1">
      <c r="A60" s="201"/>
      <c r="B60" s="81"/>
      <c r="C60" s="81"/>
      <c r="D60" s="319"/>
      <c r="E60" s="320"/>
      <c r="F60" s="320"/>
      <c r="G60" s="320"/>
      <c r="H60" s="319"/>
      <c r="I60" s="320"/>
      <c r="J60" s="320"/>
      <c r="K60" s="320"/>
    </row>
    <row r="61" spans="1:11">
      <c r="A61" s="209" t="s">
        <v>171</v>
      </c>
      <c r="B61" s="210"/>
      <c r="C61" s="210"/>
      <c r="D61" s="343">
        <f>D55+D59</f>
        <v>10259</v>
      </c>
      <c r="E61" s="343">
        <f>E55+E59</f>
        <v>19050</v>
      </c>
      <c r="F61" s="343">
        <f>F55+F59</f>
        <v>13464</v>
      </c>
      <c r="G61" s="343">
        <f>G55+G59</f>
        <v>7064</v>
      </c>
      <c r="H61" s="343">
        <f>H55+H59</f>
        <v>3660</v>
      </c>
      <c r="I61" s="344"/>
      <c r="J61" s="344"/>
      <c r="K61" s="344"/>
    </row>
    <row r="62" spans="1:11">
      <c r="A62" s="121"/>
      <c r="B62" s="81"/>
      <c r="C62" s="81"/>
      <c r="D62" s="319"/>
      <c r="E62" s="320"/>
      <c r="F62" s="320"/>
      <c r="G62" s="320"/>
      <c r="H62" s="319"/>
      <c r="I62" s="320"/>
      <c r="J62" s="320"/>
      <c r="K62" s="320"/>
    </row>
    <row r="63" spans="1:11" ht="12.75" hidden="1" customHeight="1">
      <c r="A63" s="217"/>
      <c r="B63" s="145"/>
      <c r="C63" s="145"/>
      <c r="D63" s="345"/>
      <c r="E63" s="346"/>
      <c r="F63" s="346"/>
      <c r="G63" s="346"/>
      <c r="H63" s="345"/>
      <c r="I63" s="346"/>
      <c r="J63" s="346"/>
      <c r="K63" s="346"/>
    </row>
    <row r="64" spans="1:11">
      <c r="A64" s="146" t="s">
        <v>172</v>
      </c>
      <c r="B64" s="144"/>
      <c r="C64" s="144"/>
      <c r="D64" s="323">
        <v>8704</v>
      </c>
      <c r="E64" s="324">
        <v>13744</v>
      </c>
      <c r="F64" s="324">
        <v>13405</v>
      </c>
      <c r="G64" s="324">
        <v>7465</v>
      </c>
      <c r="H64" s="323">
        <v>3101</v>
      </c>
      <c r="I64" s="324"/>
      <c r="J64" s="324"/>
      <c r="K64" s="324"/>
    </row>
    <row r="65" spans="1:11">
      <c r="A65" s="211" t="s">
        <v>24</v>
      </c>
      <c r="B65" s="211"/>
      <c r="C65" s="144"/>
      <c r="D65" s="370">
        <v>810</v>
      </c>
      <c r="E65" s="342">
        <v>974</v>
      </c>
      <c r="F65" s="342">
        <v>1108</v>
      </c>
      <c r="G65" s="342">
        <v>239</v>
      </c>
      <c r="H65" s="370">
        <v>881</v>
      </c>
      <c r="I65" s="342"/>
      <c r="J65" s="342"/>
      <c r="K65" s="342"/>
    </row>
    <row r="66" spans="1:11" ht="13.5" thickBot="1">
      <c r="A66" s="215"/>
      <c r="B66" s="213"/>
      <c r="C66" s="213"/>
      <c r="D66" s="347">
        <f>SUM(D64,D65)</f>
        <v>9514</v>
      </c>
      <c r="E66" s="348">
        <v>14718</v>
      </c>
      <c r="F66" s="348">
        <v>14513</v>
      </c>
      <c r="G66" s="348">
        <f>SUM(G64+G65)</f>
        <v>7704</v>
      </c>
      <c r="H66" s="347">
        <f>SUM(H64+H65)</f>
        <v>3982</v>
      </c>
      <c r="I66" s="348"/>
      <c r="J66" s="348"/>
      <c r="K66" s="348"/>
    </row>
    <row r="67" spans="1:11" ht="13.5" thickTop="1">
      <c r="A67" s="129"/>
      <c r="B67" s="78"/>
      <c r="C67" s="78"/>
      <c r="D67" s="369"/>
      <c r="E67" s="324"/>
      <c r="F67" s="324"/>
      <c r="G67" s="324"/>
      <c r="H67" s="369"/>
      <c r="I67" s="324"/>
      <c r="J67" s="324"/>
      <c r="K67" s="324"/>
    </row>
    <row r="68" spans="1:11">
      <c r="A68" s="298" t="s">
        <v>175</v>
      </c>
      <c r="B68" s="299"/>
      <c r="C68" s="300"/>
      <c r="D68" s="349">
        <f>D28+D35+D36+D38+D39+D43</f>
        <v>42555</v>
      </c>
      <c r="E68" s="350">
        <v>50203</v>
      </c>
      <c r="F68" s="350">
        <v>53042</v>
      </c>
      <c r="G68" s="350">
        <f>SUM(G28+G35+G36+G38+G39+G43)</f>
        <v>46707</v>
      </c>
      <c r="H68" s="349">
        <f>SUM(H28+H35+H36+H38+H39+H43)</f>
        <v>46372</v>
      </c>
      <c r="I68" s="350"/>
      <c r="J68" s="350"/>
      <c r="K68" s="350"/>
    </row>
    <row r="69" spans="1:11">
      <c r="A69" s="309" t="s">
        <v>176</v>
      </c>
      <c r="B69" s="204"/>
      <c r="C69" s="207"/>
      <c r="D69" s="351">
        <f>D68/D28</f>
        <v>0.28253407604618275</v>
      </c>
      <c r="E69" s="352">
        <v>0.29942266172032495</v>
      </c>
      <c r="F69" s="352">
        <v>0.32404924092005988</v>
      </c>
      <c r="G69" s="352">
        <f>SUM(G68/G28)</f>
        <v>0.26669293226900542</v>
      </c>
      <c r="H69" s="351">
        <f>SUM(H68/H28)</f>
        <v>0.29174137616468176</v>
      </c>
      <c r="I69" s="352"/>
      <c r="J69" s="352"/>
      <c r="K69" s="352"/>
    </row>
    <row r="70" spans="1:11">
      <c r="D70" s="302"/>
      <c r="E70" s="302"/>
      <c r="F70" s="302"/>
      <c r="G70" s="302"/>
      <c r="H70" s="302"/>
      <c r="I70" s="302"/>
      <c r="J70" s="302"/>
      <c r="K70" s="302"/>
    </row>
    <row r="71" spans="1:11">
      <c r="A71" s="310" t="s">
        <v>0</v>
      </c>
      <c r="B71" s="311"/>
      <c r="C71" s="150"/>
      <c r="D71" s="218">
        <v>2018</v>
      </c>
      <c r="E71" s="218">
        <v>2018</v>
      </c>
      <c r="F71" s="218">
        <v>2018</v>
      </c>
      <c r="G71" s="218">
        <v>2018</v>
      </c>
      <c r="H71" s="218">
        <v>2019</v>
      </c>
      <c r="I71" s="218"/>
      <c r="J71" s="218"/>
      <c r="K71" s="218"/>
    </row>
    <row r="72" spans="1:11">
      <c r="A72" s="296" t="s">
        <v>173</v>
      </c>
      <c r="B72" s="203"/>
      <c r="C72" s="77"/>
      <c r="D72" s="219" t="s">
        <v>124</v>
      </c>
      <c r="E72" s="219" t="s">
        <v>125</v>
      </c>
      <c r="F72" s="219" t="s">
        <v>126</v>
      </c>
      <c r="G72" s="219" t="s">
        <v>127</v>
      </c>
      <c r="H72" s="219" t="s">
        <v>124</v>
      </c>
      <c r="I72" s="219"/>
      <c r="J72" s="219"/>
      <c r="K72" s="219"/>
    </row>
    <row r="73" spans="1:11">
      <c r="A73" s="297" t="s">
        <v>174</v>
      </c>
      <c r="B73" s="208"/>
      <c r="C73" s="214"/>
      <c r="D73" s="394" t="s">
        <v>205</v>
      </c>
      <c r="E73" s="394" t="s">
        <v>205</v>
      </c>
      <c r="F73" s="394" t="s">
        <v>205</v>
      </c>
      <c r="G73" s="394" t="s">
        <v>205</v>
      </c>
      <c r="H73" s="394" t="s">
        <v>206</v>
      </c>
      <c r="I73" s="353"/>
      <c r="J73" s="353"/>
      <c r="K73" s="353"/>
    </row>
    <row r="74" spans="1:11">
      <c r="A74" s="197"/>
      <c r="B74" s="197"/>
      <c r="C74" s="197"/>
      <c r="D74" s="327"/>
      <c r="E74" s="354"/>
      <c r="F74" s="354"/>
      <c r="G74" s="354"/>
      <c r="H74" s="327"/>
      <c r="I74" s="354"/>
      <c r="J74" s="354"/>
      <c r="K74" s="354"/>
    </row>
    <row r="75" spans="1:11">
      <c r="A75" s="88" t="s">
        <v>177</v>
      </c>
      <c r="B75" s="88"/>
      <c r="C75" s="88"/>
      <c r="D75" s="371">
        <v>9149</v>
      </c>
      <c r="E75" s="354">
        <v>16463</v>
      </c>
      <c r="F75" s="354">
        <v>12774</v>
      </c>
      <c r="G75" s="354">
        <v>7077</v>
      </c>
      <c r="H75" s="371">
        <v>2889</v>
      </c>
      <c r="I75" s="354"/>
      <c r="J75" s="354"/>
      <c r="K75" s="354"/>
    </row>
    <row r="76" spans="1:11">
      <c r="A76" s="222" t="s">
        <v>178</v>
      </c>
      <c r="B76" s="222"/>
      <c r="C76" s="222"/>
      <c r="D76" s="370">
        <v>1110</v>
      </c>
      <c r="E76" s="355">
        <v>2587</v>
      </c>
      <c r="F76" s="355">
        <v>690</v>
      </c>
      <c r="G76" s="355">
        <v>-13</v>
      </c>
      <c r="H76" s="370">
        <v>771</v>
      </c>
      <c r="I76" s="355"/>
      <c r="J76" s="355"/>
      <c r="K76" s="355"/>
    </row>
    <row r="77" spans="1:11">
      <c r="A77" s="206"/>
      <c r="B77" s="206"/>
      <c r="C77" s="206"/>
      <c r="D77" s="356">
        <f>D75+D76</f>
        <v>10259</v>
      </c>
      <c r="E77" s="357">
        <v>19050</v>
      </c>
      <c r="F77" s="357">
        <v>13464</v>
      </c>
      <c r="G77" s="357">
        <f>SUM(G75+G76)</f>
        <v>7064</v>
      </c>
      <c r="H77" s="356">
        <f>SUM(H75+H76)</f>
        <v>3660</v>
      </c>
      <c r="I77" s="357"/>
      <c r="J77" s="357"/>
      <c r="K77" s="357"/>
    </row>
    <row r="78" spans="1:11">
      <c r="A78" s="88"/>
      <c r="B78" s="88"/>
      <c r="C78" s="88"/>
      <c r="D78" s="358"/>
      <c r="E78" s="359"/>
      <c r="F78" s="359"/>
      <c r="G78" s="359"/>
      <c r="H78" s="358"/>
      <c r="I78" s="359"/>
      <c r="J78" s="359"/>
      <c r="K78" s="359"/>
    </row>
    <row r="79" spans="1:11">
      <c r="A79" s="225" t="s">
        <v>179</v>
      </c>
      <c r="B79" s="225"/>
      <c r="C79" s="225"/>
      <c r="D79" s="360">
        <v>8.39</v>
      </c>
      <c r="E79" s="361">
        <v>13.259999999999998</v>
      </c>
      <c r="F79" s="361">
        <v>12.96</v>
      </c>
      <c r="G79" s="361">
        <v>7.23</v>
      </c>
      <c r="H79" s="360">
        <v>3</v>
      </c>
      <c r="I79" s="361"/>
      <c r="J79" s="361"/>
      <c r="K79" s="361"/>
    </row>
    <row r="80" spans="1:11">
      <c r="A80" s="225" t="s">
        <v>180</v>
      </c>
      <c r="B80" s="225"/>
      <c r="C80" s="225"/>
      <c r="D80" s="360">
        <v>8.39</v>
      </c>
      <c r="E80" s="361">
        <v>13.259999999999998</v>
      </c>
      <c r="F80" s="361">
        <v>12.96</v>
      </c>
      <c r="G80" s="361">
        <v>6.98</v>
      </c>
      <c r="H80" s="360">
        <v>2.98</v>
      </c>
      <c r="I80" s="361"/>
      <c r="J80" s="361"/>
      <c r="K80" s="361"/>
    </row>
    <row r="81" spans="4:11">
      <c r="D81" s="205"/>
      <c r="E81" s="205"/>
      <c r="F81" s="205"/>
      <c r="G81" s="205"/>
      <c r="H81" s="205"/>
      <c r="I81" s="205"/>
      <c r="J81" s="205"/>
      <c r="K81" s="205"/>
    </row>
    <row r="82" spans="4:11">
      <c r="D82" s="202"/>
      <c r="E82" s="202"/>
      <c r="F82" s="202"/>
      <c r="G82" s="202"/>
      <c r="H82" s="202"/>
      <c r="I82" s="202"/>
      <c r="J82" s="202"/>
      <c r="K82" s="202"/>
    </row>
    <row r="83" spans="4:11">
      <c r="D83" s="202"/>
      <c r="E83" s="202"/>
      <c r="F83" s="202"/>
      <c r="G83" s="202"/>
      <c r="H83" s="202"/>
      <c r="I83" s="202"/>
      <c r="J83" s="202"/>
      <c r="K83" s="202"/>
    </row>
    <row r="84" spans="4:11">
      <c r="D84" s="202"/>
      <c r="E84" s="202"/>
      <c r="F84" s="202"/>
      <c r="G84" s="202"/>
      <c r="H84" s="202"/>
      <c r="I84" s="202"/>
      <c r="J84" s="202"/>
      <c r="K84" s="202"/>
    </row>
    <row r="85" spans="4:11">
      <c r="D85" s="202"/>
      <c r="E85" s="202"/>
      <c r="F85" s="202"/>
      <c r="G85" s="202"/>
      <c r="H85" s="202"/>
      <c r="I85" s="202"/>
      <c r="J85" s="202"/>
      <c r="K85" s="202"/>
    </row>
    <row r="86" spans="4:11">
      <c r="D86" s="202"/>
      <c r="E86" s="202"/>
      <c r="F86" s="202"/>
      <c r="G86" s="202"/>
      <c r="H86" s="202"/>
      <c r="I86" s="202"/>
      <c r="J86" s="202"/>
      <c r="K86" s="202"/>
    </row>
    <row r="87" spans="4:11">
      <c r="D87" s="202"/>
      <c r="E87" s="202"/>
      <c r="F87" s="202"/>
      <c r="G87" s="202"/>
      <c r="H87" s="202"/>
      <c r="I87" s="202"/>
      <c r="J87" s="202"/>
      <c r="K87" s="202"/>
    </row>
    <row r="88" spans="4:11">
      <c r="D88" s="202"/>
      <c r="E88" s="202"/>
      <c r="F88" s="202"/>
      <c r="G88" s="202"/>
      <c r="H88" s="202"/>
      <c r="I88" s="202"/>
      <c r="J88" s="202"/>
      <c r="K88" s="202"/>
    </row>
    <row r="89" spans="4:11">
      <c r="D89" s="202"/>
      <c r="E89" s="202"/>
      <c r="F89" s="202"/>
      <c r="G89" s="202"/>
      <c r="H89" s="202"/>
      <c r="I89" s="202"/>
      <c r="J89" s="202"/>
      <c r="K89" s="202"/>
    </row>
    <row r="90" spans="4:11">
      <c r="D90" s="202"/>
      <c r="E90" s="202"/>
      <c r="F90" s="202"/>
      <c r="G90" s="202"/>
      <c r="H90" s="202"/>
      <c r="I90" s="202"/>
      <c r="J90" s="202"/>
      <c r="K90" s="202"/>
    </row>
    <row r="91" spans="4:11">
      <c r="D91" s="202"/>
      <c r="E91" s="202"/>
      <c r="F91" s="202"/>
      <c r="G91" s="202"/>
      <c r="H91" s="202"/>
      <c r="I91" s="202"/>
      <c r="J91" s="202"/>
      <c r="K91" s="202"/>
    </row>
    <row r="92" spans="4:11">
      <c r="D92" s="202"/>
      <c r="E92" s="202"/>
      <c r="F92" s="202"/>
      <c r="G92" s="202"/>
      <c r="H92" s="202"/>
      <c r="I92" s="202"/>
      <c r="J92" s="202"/>
      <c r="K92" s="202"/>
    </row>
    <row r="93" spans="4:11">
      <c r="D93" s="202"/>
      <c r="E93" s="202"/>
      <c r="F93" s="202"/>
      <c r="G93" s="202"/>
      <c r="H93" s="202"/>
      <c r="I93" s="202"/>
      <c r="J93" s="202"/>
      <c r="K93" s="202"/>
    </row>
  </sheetData>
  <mergeCells count="2">
    <mergeCell ref="D1:F2"/>
    <mergeCell ref="H1:J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1" manualBreakCount="1">
    <brk id="7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79"/>
  <sheetViews>
    <sheetView showGridLines="0" view="pageBreakPreview" zoomScale="90" zoomScaleNormal="100" zoomScaleSheetLayoutView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J19" sqref="J19"/>
    </sheetView>
  </sheetViews>
  <sheetFormatPr defaultRowHeight="12.75"/>
  <cols>
    <col min="1" max="2" width="3.42578125" style="6" customWidth="1"/>
    <col min="3" max="3" width="42.85546875" style="6" customWidth="1"/>
    <col min="4" max="11" width="12.42578125" style="1" customWidth="1"/>
    <col min="12" max="16384" width="9.140625" style="1"/>
  </cols>
  <sheetData>
    <row r="1" spans="1:11" ht="12" customHeight="1">
      <c r="A1" s="151" t="s">
        <v>2</v>
      </c>
      <c r="B1" s="152"/>
      <c r="C1" s="152"/>
      <c r="D1" s="409">
        <v>2018</v>
      </c>
      <c r="E1" s="410"/>
      <c r="F1" s="410"/>
      <c r="G1" s="411"/>
      <c r="H1" s="409">
        <v>2019</v>
      </c>
      <c r="I1" s="410"/>
      <c r="J1" s="410"/>
      <c r="K1" s="411"/>
    </row>
    <row r="2" spans="1:11" ht="12" customHeight="1" thickBot="1">
      <c r="A2" s="153" t="s">
        <v>25</v>
      </c>
      <c r="B2" s="12"/>
      <c r="C2" s="12"/>
      <c r="D2" s="412"/>
      <c r="E2" s="413"/>
      <c r="F2" s="413"/>
      <c r="G2" s="414"/>
      <c r="H2" s="412"/>
      <c r="I2" s="413"/>
      <c r="J2" s="413"/>
      <c r="K2" s="414"/>
    </row>
    <row r="3" spans="1:11" ht="12" customHeight="1">
      <c r="A3" s="154" t="s">
        <v>5</v>
      </c>
      <c r="B3" s="155"/>
      <c r="C3" s="155"/>
      <c r="D3" s="384" t="s">
        <v>3</v>
      </c>
      <c r="E3" s="384" t="s">
        <v>26</v>
      </c>
      <c r="F3" s="384" t="s">
        <v>144</v>
      </c>
      <c r="G3" s="384" t="s">
        <v>117</v>
      </c>
      <c r="H3" s="384" t="s">
        <v>3</v>
      </c>
      <c r="I3" s="384" t="s">
        <v>26</v>
      </c>
      <c r="J3" s="384" t="s">
        <v>144</v>
      </c>
      <c r="K3" s="384" t="s">
        <v>117</v>
      </c>
    </row>
    <row r="4" spans="1:11" ht="12" customHeight="1">
      <c r="A4" s="156"/>
      <c r="B4" s="108"/>
      <c r="D4" s="20"/>
      <c r="E4" s="66"/>
      <c r="F4" s="66"/>
      <c r="G4" s="66"/>
      <c r="H4" s="20"/>
      <c r="I4" s="66"/>
      <c r="J4" s="66"/>
      <c r="K4" s="66"/>
    </row>
    <row r="5" spans="1:11" ht="12" customHeight="1">
      <c r="A5" s="157" t="s">
        <v>27</v>
      </c>
      <c r="B5" s="8"/>
      <c r="C5" s="8"/>
      <c r="D5" s="21"/>
      <c r="E5" s="22"/>
      <c r="F5" s="22"/>
      <c r="G5" s="22"/>
      <c r="H5" s="21"/>
      <c r="I5" s="22"/>
      <c r="J5" s="22"/>
      <c r="K5" s="22"/>
    </row>
    <row r="6" spans="1:11" ht="12" customHeight="1">
      <c r="A6" s="158"/>
      <c r="B6" s="8"/>
      <c r="C6" s="8"/>
      <c r="D6" s="23"/>
      <c r="E6" s="24"/>
      <c r="F6" s="24"/>
      <c r="G6" s="24"/>
      <c r="H6" s="23"/>
      <c r="I6" s="24"/>
      <c r="J6" s="24"/>
      <c r="K6" s="24"/>
    </row>
    <row r="7" spans="1:11" ht="12" customHeight="1">
      <c r="A7" s="158"/>
      <c r="B7" s="7" t="s">
        <v>28</v>
      </c>
      <c r="C7" s="8"/>
      <c r="D7" s="23"/>
      <c r="E7" s="24"/>
      <c r="F7" s="24"/>
      <c r="G7" s="24"/>
      <c r="H7" s="23"/>
      <c r="I7" s="24"/>
      <c r="J7" s="24"/>
      <c r="K7" s="24"/>
    </row>
    <row r="8" spans="1:11" ht="12" customHeight="1">
      <c r="A8" s="158"/>
      <c r="B8" s="8"/>
      <c r="C8" s="8"/>
      <c r="D8" s="21"/>
      <c r="E8" s="22"/>
      <c r="F8" s="22"/>
      <c r="G8" s="22"/>
      <c r="H8" s="21"/>
      <c r="I8" s="22"/>
      <c r="J8" s="22"/>
      <c r="K8" s="22"/>
    </row>
    <row r="9" spans="1:11" ht="12" customHeight="1">
      <c r="A9" s="158"/>
      <c r="B9" s="8"/>
      <c r="C9" s="8" t="s">
        <v>29</v>
      </c>
      <c r="D9" s="25">
        <v>6641</v>
      </c>
      <c r="E9" s="26">
        <v>7581</v>
      </c>
      <c r="F9" s="26">
        <v>7826</v>
      </c>
      <c r="G9" s="26">
        <v>7204</v>
      </c>
      <c r="H9" s="25">
        <v>9250</v>
      </c>
      <c r="I9" s="26"/>
      <c r="J9" s="26"/>
      <c r="K9" s="26"/>
    </row>
    <row r="10" spans="1:11" ht="12" customHeight="1">
      <c r="A10" s="158"/>
      <c r="B10" s="8"/>
      <c r="C10" s="8" t="s">
        <v>30</v>
      </c>
      <c r="D10" s="25">
        <v>169487</v>
      </c>
      <c r="E10" s="26">
        <v>180114</v>
      </c>
      <c r="F10" s="26">
        <v>185396</v>
      </c>
      <c r="G10" s="26">
        <v>195220</v>
      </c>
      <c r="H10" s="25">
        <v>181600</v>
      </c>
      <c r="I10" s="26"/>
      <c r="J10" s="26"/>
      <c r="K10" s="26"/>
    </row>
    <row r="11" spans="1:11" ht="12" customHeight="1">
      <c r="A11" s="158"/>
      <c r="B11" s="8"/>
      <c r="C11" s="8" t="s">
        <v>31</v>
      </c>
      <c r="D11" s="25">
        <v>8220</v>
      </c>
      <c r="E11" s="26">
        <v>10194</v>
      </c>
      <c r="F11" s="26">
        <v>4989</v>
      </c>
      <c r="G11" s="26">
        <v>11631</v>
      </c>
      <c r="H11" s="25">
        <v>7286</v>
      </c>
      <c r="I11" s="26"/>
      <c r="J11" s="26"/>
      <c r="K11" s="26"/>
    </row>
    <row r="12" spans="1:11" ht="12" customHeight="1">
      <c r="A12" s="158"/>
      <c r="B12" s="8"/>
      <c r="C12" s="8" t="s">
        <v>32</v>
      </c>
      <c r="D12" s="25">
        <v>1492</v>
      </c>
      <c r="E12" s="26">
        <v>-420</v>
      </c>
      <c r="F12" s="26">
        <v>1364</v>
      </c>
      <c r="G12" s="26">
        <v>254</v>
      </c>
      <c r="H12" s="25">
        <v>2384</v>
      </c>
      <c r="I12" s="26"/>
      <c r="J12" s="26"/>
      <c r="K12" s="26"/>
    </row>
    <row r="13" spans="1:11" ht="12" customHeight="1">
      <c r="A13" s="158"/>
      <c r="B13" s="8"/>
      <c r="C13" s="8" t="s">
        <v>33</v>
      </c>
      <c r="D13" s="25">
        <v>19280</v>
      </c>
      <c r="E13" s="26">
        <v>17934</v>
      </c>
      <c r="F13" s="26">
        <v>16802</v>
      </c>
      <c r="G13" s="26">
        <v>19118</v>
      </c>
      <c r="H13" s="25">
        <v>20431</v>
      </c>
      <c r="I13" s="26"/>
      <c r="J13" s="26"/>
      <c r="K13" s="26"/>
    </row>
    <row r="14" spans="1:11" ht="12" customHeight="1">
      <c r="A14" s="159"/>
      <c r="B14" s="9"/>
      <c r="C14" s="368" t="s">
        <v>34</v>
      </c>
      <c r="D14" s="161">
        <v>359</v>
      </c>
      <c r="E14" s="160">
        <v>359</v>
      </c>
      <c r="F14" s="160">
        <v>360</v>
      </c>
      <c r="G14" s="160">
        <v>0</v>
      </c>
      <c r="H14" s="161">
        <v>0</v>
      </c>
      <c r="I14" s="160"/>
      <c r="J14" s="160"/>
      <c r="K14" s="160"/>
    </row>
    <row r="15" spans="1:11" ht="12" customHeight="1">
      <c r="A15" s="158"/>
      <c r="B15" s="8"/>
      <c r="C15" s="8"/>
      <c r="D15" s="25"/>
      <c r="E15" s="26"/>
      <c r="F15" s="26"/>
      <c r="G15" s="26"/>
      <c r="H15" s="25"/>
      <c r="I15" s="26"/>
      <c r="J15" s="26"/>
      <c r="K15" s="26"/>
    </row>
    <row r="16" spans="1:11" ht="12" customHeight="1">
      <c r="A16" s="162"/>
      <c r="B16" s="109" t="s">
        <v>35</v>
      </c>
      <c r="C16" s="109"/>
      <c r="D16" s="27">
        <f>SUM(D9:D14)</f>
        <v>205479</v>
      </c>
      <c r="E16" s="27">
        <v>215762</v>
      </c>
      <c r="F16" s="27">
        <v>216737</v>
      </c>
      <c r="G16" s="27">
        <f>SUM(G9:G14)</f>
        <v>233427</v>
      </c>
      <c r="H16" s="27">
        <f>SUM(H9:H14)</f>
        <v>220951</v>
      </c>
      <c r="I16" s="27"/>
      <c r="J16" s="27"/>
      <c r="K16" s="27"/>
    </row>
    <row r="17" spans="1:11" ht="12" customHeight="1">
      <c r="A17" s="158"/>
      <c r="B17" s="8"/>
      <c r="C17" s="8"/>
      <c r="D17" s="25"/>
      <c r="E17" s="26"/>
      <c r="F17" s="26"/>
      <c r="G17" s="26"/>
      <c r="H17" s="25"/>
      <c r="I17" s="26"/>
      <c r="J17" s="26"/>
      <c r="K17" s="26"/>
    </row>
    <row r="18" spans="1:11" ht="12" customHeight="1">
      <c r="A18" s="158"/>
      <c r="B18" s="7" t="s">
        <v>36</v>
      </c>
      <c r="C18" s="8"/>
      <c r="D18" s="25"/>
      <c r="E18" s="26"/>
      <c r="F18" s="26"/>
      <c r="G18" s="26"/>
      <c r="H18" s="25"/>
      <c r="I18" s="26"/>
      <c r="J18" s="26"/>
      <c r="K18" s="26"/>
    </row>
    <row r="19" spans="1:11" ht="12" customHeight="1">
      <c r="A19" s="158"/>
      <c r="B19" s="8"/>
      <c r="C19" s="8"/>
      <c r="D19" s="25"/>
      <c r="E19" s="26"/>
      <c r="F19" s="26"/>
      <c r="G19" s="26"/>
      <c r="H19" s="25"/>
      <c r="I19" s="26"/>
      <c r="J19" s="26"/>
      <c r="K19" s="26"/>
    </row>
    <row r="20" spans="1:11" ht="12" customHeight="1">
      <c r="A20" s="158"/>
      <c r="B20" s="8"/>
      <c r="C20" s="8" t="s">
        <v>37</v>
      </c>
      <c r="D20" s="25">
        <v>454050</v>
      </c>
      <c r="E20" s="26">
        <v>448436</v>
      </c>
      <c r="F20" s="26">
        <v>442821</v>
      </c>
      <c r="G20" s="26">
        <v>443147</v>
      </c>
      <c r="H20" s="25">
        <v>429939</v>
      </c>
      <c r="I20" s="26"/>
      <c r="J20" s="26"/>
      <c r="K20" s="26"/>
    </row>
    <row r="21" spans="1:11" ht="12" customHeight="1">
      <c r="A21" s="158"/>
      <c r="B21" s="8"/>
      <c r="C21" s="8" t="s">
        <v>200</v>
      </c>
      <c r="D21" s="25">
        <v>0</v>
      </c>
      <c r="E21" s="26">
        <v>0</v>
      </c>
      <c r="F21" s="26">
        <v>0</v>
      </c>
      <c r="G21" s="26">
        <v>0</v>
      </c>
      <c r="H21" s="25">
        <v>111256</v>
      </c>
      <c r="I21" s="26"/>
      <c r="J21" s="26"/>
      <c r="K21" s="26"/>
    </row>
    <row r="22" spans="1:11" ht="13.5" customHeight="1">
      <c r="A22" s="158"/>
      <c r="B22" s="8"/>
      <c r="C22" s="11" t="s">
        <v>154</v>
      </c>
      <c r="D22" s="25">
        <v>221902</v>
      </c>
      <c r="E22" s="26">
        <v>218557</v>
      </c>
      <c r="F22" s="26">
        <v>215109</v>
      </c>
      <c r="G22" s="26">
        <v>234848</v>
      </c>
      <c r="H22" s="25">
        <v>226968</v>
      </c>
      <c r="I22" s="26"/>
      <c r="J22" s="26"/>
      <c r="K22" s="26"/>
    </row>
    <row r="23" spans="1:11" ht="13.5" customHeight="1">
      <c r="A23" s="158"/>
      <c r="B23" s="8"/>
      <c r="C23" s="11" t="s">
        <v>153</v>
      </c>
      <c r="D23" s="25">
        <v>212700</v>
      </c>
      <c r="E23" s="26">
        <v>212933</v>
      </c>
      <c r="F23" s="26">
        <v>212933</v>
      </c>
      <c r="G23" s="26">
        <v>213104</v>
      </c>
      <c r="H23" s="25">
        <v>213104</v>
      </c>
      <c r="I23" s="26"/>
      <c r="J23" s="26"/>
      <c r="K23" s="26"/>
    </row>
    <row r="24" spans="1:11" ht="12" customHeight="1">
      <c r="A24" s="158"/>
      <c r="B24" s="8"/>
      <c r="C24" s="8" t="s">
        <v>38</v>
      </c>
      <c r="D24" s="25">
        <v>1719</v>
      </c>
      <c r="E24" s="26">
        <v>1112</v>
      </c>
      <c r="F24" s="26">
        <v>1135</v>
      </c>
      <c r="G24" s="26">
        <v>1393</v>
      </c>
      <c r="H24" s="25">
        <v>1494</v>
      </c>
      <c r="I24" s="26"/>
      <c r="J24" s="26"/>
      <c r="K24" s="26"/>
    </row>
    <row r="25" spans="1:11" ht="12" customHeight="1">
      <c r="A25" s="158"/>
      <c r="B25" s="8"/>
      <c r="C25" s="8" t="s">
        <v>39</v>
      </c>
      <c r="D25" s="25">
        <v>67</v>
      </c>
      <c r="E25" s="26">
        <v>74</v>
      </c>
      <c r="F25" s="26">
        <v>75</v>
      </c>
      <c r="G25" s="26">
        <v>77</v>
      </c>
      <c r="H25" s="25">
        <v>94</v>
      </c>
      <c r="I25" s="26"/>
      <c r="J25" s="26"/>
      <c r="K25" s="26"/>
    </row>
    <row r="26" spans="1:11" ht="12" customHeight="1">
      <c r="A26" s="158"/>
      <c r="B26" s="8"/>
      <c r="C26" s="392" t="s">
        <v>40</v>
      </c>
      <c r="D26" s="25">
        <v>0</v>
      </c>
      <c r="E26" s="26">
        <v>0</v>
      </c>
      <c r="F26" s="26">
        <v>0</v>
      </c>
      <c r="G26" s="26">
        <v>24985</v>
      </c>
      <c r="H26" s="25">
        <v>23608</v>
      </c>
      <c r="I26" s="26"/>
      <c r="J26" s="26"/>
      <c r="K26" s="26"/>
    </row>
    <row r="27" spans="1:11" ht="12" customHeight="1">
      <c r="A27" s="159"/>
      <c r="B27" s="9"/>
      <c r="C27" s="393" t="s">
        <v>201</v>
      </c>
      <c r="D27" s="161">
        <v>27955</v>
      </c>
      <c r="E27" s="160">
        <v>30945</v>
      </c>
      <c r="F27" s="160">
        <v>28447</v>
      </c>
      <c r="G27" s="160">
        <v>5015</v>
      </c>
      <c r="H27" s="161">
        <v>4942</v>
      </c>
      <c r="I27" s="160"/>
      <c r="J27" s="160"/>
      <c r="K27" s="160"/>
    </row>
    <row r="28" spans="1:11" ht="12" customHeight="1">
      <c r="A28" s="158"/>
      <c r="B28" s="8"/>
      <c r="C28" s="8"/>
      <c r="D28" s="25"/>
      <c r="E28" s="26"/>
      <c r="F28" s="26"/>
      <c r="G28" s="26"/>
      <c r="H28" s="25"/>
      <c r="I28" s="26"/>
      <c r="J28" s="26"/>
      <c r="K28" s="26"/>
    </row>
    <row r="29" spans="1:11" ht="12" customHeight="1">
      <c r="A29" s="162"/>
      <c r="B29" s="109" t="s">
        <v>41</v>
      </c>
      <c r="C29" s="109"/>
      <c r="D29" s="27">
        <f>SUM(D20:D28)</f>
        <v>918393</v>
      </c>
      <c r="E29" s="27">
        <v>912057</v>
      </c>
      <c r="F29" s="27">
        <v>900520</v>
      </c>
      <c r="G29" s="27">
        <f>SUM(G20:G28)</f>
        <v>922569</v>
      </c>
      <c r="H29" s="27">
        <f>SUM(H20:H28)</f>
        <v>1011405</v>
      </c>
      <c r="I29" s="27"/>
      <c r="J29" s="27"/>
      <c r="K29" s="27"/>
    </row>
    <row r="30" spans="1:11" ht="12" customHeight="1">
      <c r="A30" s="158"/>
      <c r="B30" s="8"/>
      <c r="C30" s="8"/>
      <c r="D30" s="28"/>
      <c r="E30" s="29"/>
      <c r="F30" s="29"/>
      <c r="G30" s="29"/>
      <c r="H30" s="28"/>
      <c r="I30" s="29"/>
      <c r="J30" s="29"/>
      <c r="K30" s="29"/>
    </row>
    <row r="31" spans="1:11" ht="12" customHeight="1" thickBot="1">
      <c r="A31" s="163" t="s">
        <v>42</v>
      </c>
      <c r="B31" s="13"/>
      <c r="C31" s="13"/>
      <c r="D31" s="30">
        <f>SUM(D16+D29)</f>
        <v>1123872</v>
      </c>
      <c r="E31" s="30">
        <v>1127819</v>
      </c>
      <c r="F31" s="30">
        <v>1117257</v>
      </c>
      <c r="G31" s="30">
        <f>SUM(G16+G29)</f>
        <v>1155996</v>
      </c>
      <c r="H31" s="30">
        <f>SUM(H16+H29)</f>
        <v>1232356</v>
      </c>
      <c r="I31" s="30"/>
      <c r="J31" s="30"/>
      <c r="K31" s="30"/>
    </row>
    <row r="32" spans="1:11" ht="12" customHeight="1" thickTop="1">
      <c r="A32" s="158"/>
      <c r="B32" s="8"/>
      <c r="C32" s="8"/>
      <c r="D32" s="25"/>
      <c r="E32" s="26"/>
      <c r="F32" s="26"/>
      <c r="G32" s="26"/>
      <c r="H32" s="25"/>
      <c r="I32" s="26"/>
      <c r="J32" s="26"/>
      <c r="K32" s="26"/>
    </row>
    <row r="33" spans="1:11" ht="12" customHeight="1">
      <c r="A33" s="157" t="s">
        <v>43</v>
      </c>
      <c r="B33" s="8"/>
      <c r="C33" s="8"/>
      <c r="D33" s="25"/>
      <c r="E33" s="26"/>
      <c r="F33" s="26"/>
      <c r="G33" s="26"/>
      <c r="H33" s="25"/>
      <c r="I33" s="26"/>
      <c r="J33" s="26"/>
      <c r="K33" s="26"/>
    </row>
    <row r="34" spans="1:11" ht="12" customHeight="1">
      <c r="A34" s="158"/>
      <c r="B34" s="8"/>
      <c r="C34" s="8"/>
      <c r="D34" s="25"/>
      <c r="E34" s="26"/>
      <c r="F34" s="26"/>
      <c r="G34" s="26"/>
      <c r="H34" s="25"/>
      <c r="I34" s="26"/>
      <c r="J34" s="26"/>
      <c r="K34" s="26"/>
    </row>
    <row r="35" spans="1:11" ht="12" customHeight="1">
      <c r="A35" s="158"/>
      <c r="B35" s="7" t="s">
        <v>44</v>
      </c>
      <c r="C35" s="8"/>
      <c r="D35" s="25"/>
      <c r="E35" s="26"/>
      <c r="F35" s="26"/>
      <c r="G35" s="26"/>
      <c r="H35" s="25"/>
      <c r="I35" s="26"/>
      <c r="J35" s="26"/>
      <c r="K35" s="26"/>
    </row>
    <row r="36" spans="1:11" ht="12" customHeight="1">
      <c r="A36" s="158"/>
      <c r="B36" s="8"/>
      <c r="D36" s="25"/>
      <c r="E36" s="26"/>
      <c r="F36" s="26"/>
      <c r="G36" s="26"/>
      <c r="H36" s="25"/>
      <c r="I36" s="26"/>
      <c r="J36" s="26"/>
      <c r="K36" s="26"/>
    </row>
    <row r="37" spans="1:11" ht="12" customHeight="1">
      <c r="A37" s="158"/>
      <c r="B37" s="8"/>
      <c r="C37" s="8" t="s">
        <v>45</v>
      </c>
      <c r="D37" s="25">
        <v>81110</v>
      </c>
      <c r="E37" s="26">
        <v>111614</v>
      </c>
      <c r="F37" s="26">
        <v>94752</v>
      </c>
      <c r="G37" s="26">
        <v>111144</v>
      </c>
      <c r="H37" s="25">
        <v>134119</v>
      </c>
      <c r="I37" s="26"/>
      <c r="J37" s="26"/>
      <c r="K37" s="26"/>
    </row>
    <row r="38" spans="1:11" ht="12" customHeight="1">
      <c r="A38" s="158"/>
      <c r="B38" s="8"/>
      <c r="C38" s="8" t="s">
        <v>202</v>
      </c>
      <c r="D38" s="25">
        <v>0</v>
      </c>
      <c r="E38" s="26">
        <v>0</v>
      </c>
      <c r="F38" s="26">
        <v>0</v>
      </c>
      <c r="G38" s="26">
        <v>0</v>
      </c>
      <c r="H38" s="25">
        <v>16976</v>
      </c>
      <c r="I38" s="26"/>
      <c r="J38" s="26"/>
      <c r="K38" s="26"/>
    </row>
    <row r="39" spans="1:11" ht="12" customHeight="1">
      <c r="A39" s="158"/>
      <c r="B39" s="8"/>
      <c r="C39" s="8" t="s">
        <v>46</v>
      </c>
      <c r="D39" s="25">
        <v>10561</v>
      </c>
      <c r="E39" s="26">
        <v>9505</v>
      </c>
      <c r="F39" s="26">
        <v>9707</v>
      </c>
      <c r="G39" s="26">
        <v>9228</v>
      </c>
      <c r="H39" s="25">
        <v>8246</v>
      </c>
      <c r="I39" s="26"/>
      <c r="J39" s="26"/>
      <c r="K39" s="26"/>
    </row>
    <row r="40" spans="1:11" ht="12" customHeight="1">
      <c r="A40" s="158"/>
      <c r="B40" s="8"/>
      <c r="C40" s="8" t="s">
        <v>47</v>
      </c>
      <c r="D40" s="25">
        <v>109516</v>
      </c>
      <c r="E40" s="26">
        <v>110784</v>
      </c>
      <c r="F40" s="26">
        <v>117457</v>
      </c>
      <c r="G40" s="26">
        <v>175312</v>
      </c>
      <c r="H40" s="25">
        <v>114893</v>
      </c>
      <c r="I40" s="26"/>
      <c r="J40" s="26"/>
      <c r="K40" s="26"/>
    </row>
    <row r="41" spans="1:11" ht="12" customHeight="1">
      <c r="A41" s="158"/>
      <c r="B41" s="8"/>
      <c r="C41" s="8" t="s">
        <v>48</v>
      </c>
      <c r="D41" s="25">
        <v>847</v>
      </c>
      <c r="E41" s="26">
        <v>1111</v>
      </c>
      <c r="F41" s="26">
        <v>885</v>
      </c>
      <c r="G41" s="26">
        <v>343</v>
      </c>
      <c r="H41" s="25">
        <v>1207</v>
      </c>
      <c r="I41" s="26"/>
      <c r="J41" s="26"/>
      <c r="K41" s="26"/>
    </row>
    <row r="42" spans="1:11" ht="12" customHeight="1">
      <c r="A42" s="158"/>
      <c r="B42" s="8"/>
      <c r="C42" s="8" t="s">
        <v>49</v>
      </c>
      <c r="D42" s="25">
        <v>3029</v>
      </c>
      <c r="E42" s="26">
        <v>2623</v>
      </c>
      <c r="F42" s="26">
        <v>3112</v>
      </c>
      <c r="G42" s="26">
        <v>3418</v>
      </c>
      <c r="H42" s="25">
        <v>4045</v>
      </c>
      <c r="I42" s="26"/>
      <c r="J42" s="26"/>
      <c r="K42" s="26"/>
    </row>
    <row r="43" spans="1:11" ht="12" customHeight="1">
      <c r="A43" s="159"/>
      <c r="B43" s="9"/>
      <c r="C43" s="9" t="s">
        <v>50</v>
      </c>
      <c r="D43" s="161">
        <v>46545</v>
      </c>
      <c r="E43" s="160">
        <v>51612</v>
      </c>
      <c r="F43" s="160">
        <v>39125</v>
      </c>
      <c r="G43" s="160">
        <v>41395</v>
      </c>
      <c r="H43" s="161">
        <v>42872</v>
      </c>
      <c r="I43" s="160"/>
      <c r="J43" s="160"/>
      <c r="K43" s="160"/>
    </row>
    <row r="44" spans="1:11" ht="12" customHeight="1">
      <c r="A44" s="158"/>
      <c r="B44" s="8"/>
      <c r="C44" s="8"/>
      <c r="D44" s="25"/>
      <c r="E44" s="26"/>
      <c r="F44" s="26"/>
      <c r="G44" s="26"/>
      <c r="H44" s="25"/>
      <c r="I44" s="26"/>
      <c r="J44" s="26"/>
      <c r="K44" s="26"/>
    </row>
    <row r="45" spans="1:11" ht="12" customHeight="1">
      <c r="A45" s="162"/>
      <c r="B45" s="109" t="s">
        <v>51</v>
      </c>
      <c r="C45" s="109"/>
      <c r="D45" s="27">
        <v>251608</v>
      </c>
      <c r="E45" s="27">
        <v>287249</v>
      </c>
      <c r="F45" s="27">
        <v>265038</v>
      </c>
      <c r="G45" s="27">
        <f>SUM(G37:G43)</f>
        <v>340840</v>
      </c>
      <c r="H45" s="27">
        <f>SUM(H37:H43)</f>
        <v>322358</v>
      </c>
      <c r="I45" s="27"/>
      <c r="J45" s="27"/>
      <c r="K45" s="27"/>
    </row>
    <row r="46" spans="1:11" ht="12" customHeight="1">
      <c r="A46" s="158"/>
      <c r="B46" s="8"/>
      <c r="C46" s="8"/>
      <c r="D46" s="25"/>
      <c r="E46" s="26"/>
      <c r="F46" s="26"/>
      <c r="G46" s="26"/>
      <c r="H46" s="25"/>
      <c r="I46" s="26"/>
      <c r="J46" s="26"/>
      <c r="K46" s="26"/>
    </row>
    <row r="47" spans="1:11" ht="12" customHeight="1">
      <c r="A47" s="158"/>
      <c r="B47" s="7" t="s">
        <v>52</v>
      </c>
      <c r="C47" s="8"/>
      <c r="D47" s="25"/>
      <c r="E47" s="26"/>
      <c r="F47" s="26"/>
      <c r="G47" s="26"/>
      <c r="H47" s="25"/>
      <c r="I47" s="26"/>
      <c r="J47" s="26"/>
      <c r="K47" s="26"/>
    </row>
    <row r="48" spans="1:11" ht="12" customHeight="1">
      <c r="A48" s="158"/>
      <c r="B48" s="8"/>
      <c r="D48" s="25"/>
      <c r="E48" s="26"/>
      <c r="F48" s="26"/>
      <c r="G48" s="26"/>
      <c r="H48" s="25"/>
      <c r="I48" s="26"/>
      <c r="J48" s="26"/>
      <c r="K48" s="26"/>
    </row>
    <row r="49" spans="1:11" ht="12" customHeight="1">
      <c r="A49" s="158"/>
      <c r="B49" s="8"/>
      <c r="C49" s="8" t="s">
        <v>45</v>
      </c>
      <c r="D49" s="25">
        <v>195202</v>
      </c>
      <c r="E49" s="26">
        <v>175601</v>
      </c>
      <c r="F49" s="26">
        <v>173858</v>
      </c>
      <c r="G49" s="26">
        <v>123349</v>
      </c>
      <c r="H49" s="25">
        <v>122292</v>
      </c>
      <c r="I49" s="26"/>
      <c r="J49" s="26"/>
      <c r="K49" s="26"/>
    </row>
    <row r="50" spans="1:11" ht="12" customHeight="1">
      <c r="A50" s="158"/>
      <c r="B50" s="8"/>
      <c r="C50" s="8" t="s">
        <v>202</v>
      </c>
      <c r="D50" s="25">
        <v>0</v>
      </c>
      <c r="E50" s="26">
        <v>0</v>
      </c>
      <c r="F50" s="26">
        <v>0</v>
      </c>
      <c r="G50" s="26">
        <v>0</v>
      </c>
      <c r="H50" s="25">
        <v>96257</v>
      </c>
      <c r="I50" s="26"/>
      <c r="J50" s="26"/>
      <c r="K50" s="26"/>
    </row>
    <row r="51" spans="1:11" ht="12" customHeight="1">
      <c r="A51" s="158"/>
      <c r="B51" s="8"/>
      <c r="C51" s="8" t="s">
        <v>46</v>
      </c>
      <c r="D51" s="25">
        <v>46113</v>
      </c>
      <c r="E51" s="26">
        <v>45080</v>
      </c>
      <c r="F51" s="26">
        <v>44455</v>
      </c>
      <c r="G51" s="26">
        <v>47919</v>
      </c>
      <c r="H51" s="25">
        <v>43364</v>
      </c>
      <c r="I51" s="26"/>
      <c r="J51" s="26"/>
      <c r="K51" s="26"/>
    </row>
    <row r="52" spans="1:11" ht="12" customHeight="1">
      <c r="A52" s="158"/>
      <c r="B52" s="8"/>
      <c r="C52" s="8" t="s">
        <v>53</v>
      </c>
      <c r="D52" s="25">
        <v>14826</v>
      </c>
      <c r="E52" s="26">
        <v>15403</v>
      </c>
      <c r="F52" s="26">
        <v>16014</v>
      </c>
      <c r="G52" s="26">
        <v>17246</v>
      </c>
      <c r="H52" s="25">
        <v>17426</v>
      </c>
      <c r="I52" s="26"/>
      <c r="J52" s="26"/>
      <c r="K52" s="26"/>
    </row>
    <row r="53" spans="1:11" ht="12" customHeight="1">
      <c r="A53" s="158"/>
      <c r="B53" s="8"/>
      <c r="C53" s="8" t="s">
        <v>49</v>
      </c>
      <c r="D53" s="25">
        <v>9335</v>
      </c>
      <c r="E53" s="26">
        <v>9554</v>
      </c>
      <c r="F53" s="26">
        <v>9519</v>
      </c>
      <c r="G53" s="26">
        <v>11265</v>
      </c>
      <c r="H53" s="25">
        <v>11572</v>
      </c>
      <c r="I53" s="26"/>
      <c r="J53" s="26"/>
      <c r="K53" s="26"/>
    </row>
    <row r="54" spans="1:11" ht="12" customHeight="1">
      <c r="A54" s="159"/>
      <c r="B54" s="9"/>
      <c r="C54" s="9" t="s">
        <v>54</v>
      </c>
      <c r="D54" s="161">
        <v>424</v>
      </c>
      <c r="E54" s="160">
        <v>527</v>
      </c>
      <c r="F54" s="160">
        <v>504</v>
      </c>
      <c r="G54" s="160">
        <v>445</v>
      </c>
      <c r="H54" s="161">
        <v>483</v>
      </c>
      <c r="I54" s="160"/>
      <c r="J54" s="160"/>
      <c r="K54" s="160"/>
    </row>
    <row r="55" spans="1:11" ht="12" customHeight="1">
      <c r="A55" s="158"/>
      <c r="B55" s="8"/>
      <c r="D55" s="25"/>
      <c r="E55" s="26"/>
      <c r="F55" s="26"/>
      <c r="G55" s="26"/>
      <c r="H55" s="25"/>
      <c r="I55" s="26"/>
      <c r="J55" s="26"/>
      <c r="K55" s="26"/>
    </row>
    <row r="56" spans="1:11" ht="12" customHeight="1">
      <c r="A56" s="164"/>
      <c r="B56" s="109" t="s">
        <v>55</v>
      </c>
      <c r="C56" s="110"/>
      <c r="D56" s="27">
        <v>265900</v>
      </c>
      <c r="E56" s="27">
        <v>246165</v>
      </c>
      <c r="F56" s="27">
        <v>244350</v>
      </c>
      <c r="G56" s="27">
        <f>SUM(G49:G54)</f>
        <v>200224</v>
      </c>
      <c r="H56" s="27">
        <f>SUM(H49:H54)</f>
        <v>291394</v>
      </c>
      <c r="I56" s="27"/>
      <c r="J56" s="27"/>
      <c r="K56" s="27"/>
    </row>
    <row r="57" spans="1:11" ht="12" customHeight="1">
      <c r="A57" s="165"/>
      <c r="D57" s="25"/>
      <c r="E57" s="26"/>
      <c r="F57" s="26"/>
      <c r="G57" s="26"/>
      <c r="H57" s="25"/>
      <c r="I57" s="26"/>
      <c r="J57" s="26"/>
      <c r="K57" s="26"/>
    </row>
    <row r="58" spans="1:11" ht="12" customHeight="1">
      <c r="A58" s="166" t="s">
        <v>56</v>
      </c>
      <c r="B58" s="109"/>
      <c r="C58" s="109"/>
      <c r="D58" s="27">
        <v>517508</v>
      </c>
      <c r="E58" s="27">
        <v>533414</v>
      </c>
      <c r="F58" s="27">
        <v>509388</v>
      </c>
      <c r="G58" s="27">
        <f>SUM(G45+G56)</f>
        <v>541064</v>
      </c>
      <c r="H58" s="27">
        <f>SUM(H45+H56)</f>
        <v>613752</v>
      </c>
      <c r="I58" s="27"/>
      <c r="J58" s="27"/>
      <c r="K58" s="27"/>
    </row>
    <row r="59" spans="1:11" ht="12" customHeight="1">
      <c r="A59" s="158"/>
      <c r="B59" s="8"/>
      <c r="C59" s="8"/>
      <c r="D59" s="25"/>
      <c r="E59" s="26"/>
      <c r="F59" s="26"/>
      <c r="G59" s="26"/>
      <c r="H59" s="25"/>
      <c r="I59" s="26"/>
      <c r="J59" s="26"/>
      <c r="K59" s="26"/>
    </row>
    <row r="60" spans="1:11" ht="12" customHeight="1">
      <c r="A60" s="157" t="s">
        <v>57</v>
      </c>
      <c r="B60" s="8"/>
      <c r="C60" s="8"/>
      <c r="D60" s="25"/>
      <c r="E60" s="26"/>
      <c r="F60" s="26"/>
      <c r="G60" s="26"/>
      <c r="H60" s="25"/>
      <c r="I60" s="26"/>
      <c r="J60" s="26"/>
      <c r="K60" s="26"/>
    </row>
    <row r="61" spans="1:11" ht="12" customHeight="1">
      <c r="A61" s="158"/>
      <c r="B61" s="8"/>
      <c r="C61" s="8"/>
      <c r="D61" s="25"/>
      <c r="E61" s="26"/>
      <c r="F61" s="26"/>
      <c r="G61" s="26"/>
      <c r="H61" s="25"/>
      <c r="I61" s="26"/>
      <c r="J61" s="26"/>
      <c r="K61" s="26"/>
    </row>
    <row r="62" spans="1:11" ht="12" customHeight="1">
      <c r="A62" s="158"/>
      <c r="B62" s="7" t="s">
        <v>58</v>
      </c>
      <c r="C62" s="8"/>
      <c r="D62" s="25"/>
      <c r="E62" s="26"/>
      <c r="F62" s="26"/>
      <c r="G62" s="26"/>
      <c r="H62" s="25"/>
      <c r="I62" s="26"/>
      <c r="J62" s="26"/>
      <c r="K62" s="26"/>
    </row>
    <row r="63" spans="1:11" ht="12" customHeight="1">
      <c r="A63" s="158"/>
      <c r="B63" s="8"/>
      <c r="C63" s="8" t="s">
        <v>59</v>
      </c>
      <c r="D63" s="25">
        <v>104275</v>
      </c>
      <c r="E63" s="26">
        <v>104275</v>
      </c>
      <c r="F63" s="26">
        <v>104275</v>
      </c>
      <c r="G63" s="26">
        <v>104275</v>
      </c>
      <c r="H63" s="25">
        <v>104275</v>
      </c>
      <c r="I63" s="26"/>
      <c r="J63" s="26"/>
      <c r="K63" s="26"/>
    </row>
    <row r="64" spans="1:11" ht="12" customHeight="1">
      <c r="A64" s="158"/>
      <c r="B64" s="8"/>
      <c r="C64" s="8" t="s">
        <v>60</v>
      </c>
      <c r="D64" s="25">
        <v>27264</v>
      </c>
      <c r="E64" s="26">
        <v>27264</v>
      </c>
      <c r="F64" s="26">
        <v>27264</v>
      </c>
      <c r="G64" s="26">
        <v>27263</v>
      </c>
      <c r="H64" s="25">
        <v>27263</v>
      </c>
      <c r="I64" s="26"/>
      <c r="J64" s="26"/>
      <c r="K64" s="26"/>
    </row>
    <row r="65" spans="1:11" ht="12" customHeight="1">
      <c r="A65" s="158"/>
      <c r="B65" s="8"/>
      <c r="C65" s="8" t="s">
        <v>61</v>
      </c>
      <c r="D65" s="25">
        <v>-2532</v>
      </c>
      <c r="E65" s="26">
        <v>-3991</v>
      </c>
      <c r="F65" s="26">
        <v>-3991</v>
      </c>
      <c r="G65" s="26">
        <v>-3991</v>
      </c>
      <c r="H65" s="25">
        <v>-3991</v>
      </c>
      <c r="I65" s="26"/>
      <c r="J65" s="26"/>
      <c r="K65" s="26"/>
    </row>
    <row r="66" spans="1:11" ht="12" customHeight="1">
      <c r="A66" s="158"/>
      <c r="B66" s="8"/>
      <c r="C66" s="8" t="s">
        <v>62</v>
      </c>
      <c r="D66" s="25">
        <v>420760</v>
      </c>
      <c r="E66" s="26">
        <v>408424</v>
      </c>
      <c r="F66" s="26">
        <v>421829</v>
      </c>
      <c r="G66" s="26">
        <v>429294</v>
      </c>
      <c r="H66" s="25">
        <v>432407</v>
      </c>
      <c r="I66" s="26"/>
      <c r="J66" s="26"/>
      <c r="K66" s="26"/>
    </row>
    <row r="67" spans="1:11" ht="12" customHeight="1">
      <c r="A67" s="159"/>
      <c r="B67" s="9"/>
      <c r="C67" s="9" t="s">
        <v>63</v>
      </c>
      <c r="D67" s="161">
        <v>21938</v>
      </c>
      <c r="E67" s="160">
        <v>24669</v>
      </c>
      <c r="F67" s="160">
        <v>24038</v>
      </c>
      <c r="G67" s="160">
        <v>23650</v>
      </c>
      <c r="H67" s="161">
        <v>23438</v>
      </c>
      <c r="I67" s="160"/>
      <c r="J67" s="160"/>
      <c r="K67" s="160"/>
    </row>
    <row r="68" spans="1:11" ht="12" customHeight="1">
      <c r="A68" s="158"/>
      <c r="B68" s="7" t="s">
        <v>64</v>
      </c>
      <c r="C68" s="8"/>
      <c r="D68" s="25">
        <v>571705</v>
      </c>
      <c r="E68" s="26">
        <v>560641</v>
      </c>
      <c r="F68" s="26">
        <v>573415</v>
      </c>
      <c r="G68" s="26">
        <f>SUM(G63:G67)</f>
        <v>580491</v>
      </c>
      <c r="H68" s="25">
        <f>SUM(H63:H67)</f>
        <v>583392</v>
      </c>
      <c r="I68" s="26"/>
      <c r="J68" s="26"/>
      <c r="K68" s="26"/>
    </row>
    <row r="69" spans="1:11" ht="12" customHeight="1">
      <c r="A69" s="159"/>
      <c r="B69" s="10" t="s">
        <v>65</v>
      </c>
      <c r="C69" s="10"/>
      <c r="D69" s="161">
        <v>34659</v>
      </c>
      <c r="E69" s="160">
        <v>33764</v>
      </c>
      <c r="F69" s="160">
        <v>34454</v>
      </c>
      <c r="G69" s="160">
        <v>34441</v>
      </c>
      <c r="H69" s="161">
        <v>35212</v>
      </c>
      <c r="I69" s="160"/>
      <c r="J69" s="160"/>
      <c r="K69" s="160"/>
    </row>
    <row r="70" spans="1:11" ht="12" customHeight="1">
      <c r="A70" s="166" t="s">
        <v>66</v>
      </c>
      <c r="B70" s="110"/>
      <c r="C70" s="109"/>
      <c r="D70" s="27">
        <v>606364</v>
      </c>
      <c r="E70" s="27">
        <v>594405</v>
      </c>
      <c r="F70" s="27">
        <v>607869</v>
      </c>
      <c r="G70" s="27">
        <f>SUM(G68:G69)</f>
        <v>614932</v>
      </c>
      <c r="H70" s="27">
        <f>SUM(H68:H69)</f>
        <v>618604</v>
      </c>
      <c r="I70" s="27"/>
      <c r="J70" s="27"/>
      <c r="K70" s="27"/>
    </row>
    <row r="71" spans="1:11" ht="12" customHeight="1">
      <c r="A71" s="158"/>
      <c r="B71" s="8"/>
      <c r="C71" s="8"/>
      <c r="D71" s="25"/>
      <c r="E71" s="26"/>
      <c r="F71" s="26"/>
      <c r="G71" s="26"/>
      <c r="H71" s="25"/>
      <c r="I71" s="26"/>
      <c r="J71" s="26"/>
      <c r="K71" s="26"/>
    </row>
    <row r="72" spans="1:11" ht="12" customHeight="1" thickBot="1">
      <c r="A72" s="163" t="s">
        <v>67</v>
      </c>
      <c r="B72" s="13"/>
      <c r="C72" s="13"/>
      <c r="D72" s="30">
        <v>1123872</v>
      </c>
      <c r="E72" s="30">
        <v>1127819</v>
      </c>
      <c r="F72" s="30">
        <v>1117257</v>
      </c>
      <c r="G72" s="30">
        <f>SUM(G58+G70)</f>
        <v>1155996</v>
      </c>
      <c r="H72" s="30">
        <f>SUM(H58+H70)</f>
        <v>1232356</v>
      </c>
      <c r="I72" s="30"/>
      <c r="J72" s="30"/>
      <c r="K72" s="30"/>
    </row>
    <row r="73" spans="1:11" ht="13.5" thickTop="1"/>
    <row r="74" spans="1:11" ht="13.5" customHeight="1">
      <c r="A74" s="11"/>
      <c r="D74" s="372"/>
      <c r="H74" s="372"/>
    </row>
    <row r="76" spans="1:11">
      <c r="A76" s="408"/>
      <c r="B76" s="408"/>
      <c r="C76" s="408"/>
    </row>
    <row r="77" spans="1:11">
      <c r="A77" s="408"/>
      <c r="B77" s="408"/>
      <c r="C77" s="408"/>
    </row>
    <row r="78" spans="1:11">
      <c r="A78" s="408"/>
      <c r="B78" s="408"/>
      <c r="C78" s="408"/>
    </row>
    <row r="79" spans="1:11">
      <c r="A79" s="408"/>
      <c r="B79" s="408"/>
      <c r="C79" s="408"/>
    </row>
  </sheetData>
  <mergeCells count="3">
    <mergeCell ref="H1:K2"/>
    <mergeCell ref="D1:G2"/>
    <mergeCell ref="A76:C79"/>
  </mergeCells>
  <pageMargins left="0.74803149606299213" right="0.74803149606299213" top="0.59055118110236227" bottom="0.59055118110236227" header="0.51181102362204722" footer="0.51181102362204722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49"/>
  <sheetViews>
    <sheetView showGridLines="0" view="pageBreakPreview" zoomScale="90" zoomScaleNormal="100" zoomScaleSheetLayoutView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H68" sqref="H68"/>
    </sheetView>
  </sheetViews>
  <sheetFormatPr defaultColWidth="12.5703125" defaultRowHeight="12" customHeight="1"/>
  <cols>
    <col min="1" max="2" width="3.5703125" style="16" customWidth="1"/>
    <col min="3" max="3" width="62.85546875" style="16" customWidth="1"/>
    <col min="4" max="4" width="12.5703125" style="2" customWidth="1"/>
    <col min="5" max="6" width="12.5703125" style="2"/>
    <col min="7" max="7" width="12.5703125" style="2" customWidth="1"/>
    <col min="8" max="16384" width="12.5703125" style="2"/>
  </cols>
  <sheetData>
    <row r="1" spans="1:11" ht="12" customHeight="1">
      <c r="A1" s="167" t="s">
        <v>0</v>
      </c>
      <c r="B1" s="168"/>
      <c r="C1" s="168"/>
      <c r="D1" s="415">
        <v>2018</v>
      </c>
      <c r="E1" s="410"/>
      <c r="F1" s="410"/>
      <c r="G1" s="411"/>
      <c r="H1" s="415">
        <v>2019</v>
      </c>
      <c r="I1" s="410"/>
      <c r="J1" s="410"/>
      <c r="K1" s="411"/>
    </row>
    <row r="2" spans="1:11" ht="15" customHeight="1" thickBot="1">
      <c r="A2" s="169" t="s">
        <v>68</v>
      </c>
      <c r="B2" s="14"/>
      <c r="C2" s="14"/>
      <c r="D2" s="412"/>
      <c r="E2" s="413"/>
      <c r="F2" s="413"/>
      <c r="G2" s="414"/>
      <c r="H2" s="412"/>
      <c r="I2" s="413"/>
      <c r="J2" s="413"/>
      <c r="K2" s="414"/>
    </row>
    <row r="3" spans="1:11" ht="12" customHeight="1">
      <c r="A3" s="170" t="s">
        <v>5</v>
      </c>
      <c r="B3" s="15"/>
      <c r="C3" s="15"/>
      <c r="D3" s="175" t="s">
        <v>3</v>
      </c>
      <c r="E3" s="62" t="s">
        <v>26</v>
      </c>
      <c r="F3" s="62" t="s">
        <v>4</v>
      </c>
      <c r="G3" s="62" t="s">
        <v>117</v>
      </c>
      <c r="H3" s="175" t="s">
        <v>3</v>
      </c>
      <c r="I3" s="62" t="s">
        <v>26</v>
      </c>
      <c r="J3" s="62" t="s">
        <v>4</v>
      </c>
      <c r="K3" s="62" t="s">
        <v>117</v>
      </c>
    </row>
    <row r="4" spans="1:11" ht="12" customHeight="1">
      <c r="A4" s="171"/>
      <c r="C4" s="17"/>
      <c r="D4" s="377"/>
      <c r="E4" s="32"/>
      <c r="F4" s="32"/>
      <c r="G4" s="32"/>
      <c r="H4" s="377"/>
      <c r="I4" s="32"/>
      <c r="J4" s="32"/>
      <c r="K4" s="32"/>
    </row>
    <row r="5" spans="1:11" ht="12" customHeight="1">
      <c r="A5" s="172" t="s">
        <v>69</v>
      </c>
      <c r="C5" s="17"/>
      <c r="D5" s="378"/>
      <c r="E5" s="32"/>
      <c r="F5" s="32"/>
      <c r="G5" s="32"/>
      <c r="H5" s="378"/>
      <c r="I5" s="32"/>
      <c r="J5" s="32"/>
      <c r="K5" s="32"/>
    </row>
    <row r="6" spans="1:11" ht="12" customHeight="1">
      <c r="A6" s="171"/>
      <c r="C6" s="17"/>
      <c r="D6" s="378"/>
      <c r="E6" s="32"/>
      <c r="F6" s="32"/>
      <c r="G6" s="32"/>
      <c r="H6" s="378"/>
      <c r="I6" s="32"/>
      <c r="J6" s="32"/>
      <c r="K6" s="32"/>
    </row>
    <row r="7" spans="1:11" ht="12" customHeight="1">
      <c r="A7" s="171"/>
      <c r="C7" s="16" t="s">
        <v>23</v>
      </c>
      <c r="D7" s="379">
        <v>9514</v>
      </c>
      <c r="E7" s="33">
        <v>24232</v>
      </c>
      <c r="F7" s="33">
        <v>38745</v>
      </c>
      <c r="G7" s="33">
        <v>46449</v>
      </c>
      <c r="H7" s="395">
        <v>3982</v>
      </c>
      <c r="I7" s="33"/>
      <c r="J7" s="33"/>
      <c r="K7" s="33"/>
    </row>
    <row r="8" spans="1:11" ht="12" customHeight="1">
      <c r="A8" s="171"/>
      <c r="C8" s="16" t="s">
        <v>14</v>
      </c>
      <c r="D8" s="379">
        <v>26830</v>
      </c>
      <c r="E8" s="33">
        <v>55860</v>
      </c>
      <c r="F8" s="33">
        <v>85794</v>
      </c>
      <c r="G8" s="33">
        <v>115529</v>
      </c>
      <c r="H8" s="395">
        <v>33786</v>
      </c>
      <c r="I8" s="33"/>
      <c r="J8" s="33"/>
      <c r="K8" s="33"/>
    </row>
    <row r="9" spans="1:11" ht="12" customHeight="1">
      <c r="A9" s="171"/>
      <c r="C9" s="16" t="s">
        <v>22</v>
      </c>
      <c r="D9" s="379">
        <v>2295</v>
      </c>
      <c r="E9" s="33">
        <v>5663</v>
      </c>
      <c r="F9" s="33">
        <v>8984</v>
      </c>
      <c r="G9" s="33">
        <v>13333</v>
      </c>
      <c r="H9" s="395">
        <v>3079</v>
      </c>
      <c r="I9" s="33"/>
      <c r="J9" s="33"/>
      <c r="K9" s="33"/>
    </row>
    <row r="10" spans="1:11" ht="12" customHeight="1">
      <c r="A10" s="171"/>
      <c r="C10" s="16" t="s">
        <v>19</v>
      </c>
      <c r="D10" s="379">
        <v>4311</v>
      </c>
      <c r="E10" s="33">
        <v>7310</v>
      </c>
      <c r="F10" s="33">
        <v>12607</v>
      </c>
      <c r="G10" s="33">
        <v>17784</v>
      </c>
      <c r="H10" s="395">
        <v>5625</v>
      </c>
      <c r="I10" s="33"/>
      <c r="J10" s="33"/>
      <c r="K10" s="33"/>
    </row>
    <row r="11" spans="1:11" ht="12" customHeight="1">
      <c r="A11" s="171"/>
      <c r="C11" s="16" t="s">
        <v>185</v>
      </c>
      <c r="D11" s="379">
        <v>-395</v>
      </c>
      <c r="E11" s="33">
        <v>-307</v>
      </c>
      <c r="F11" s="33">
        <v>-330</v>
      </c>
      <c r="G11" s="33">
        <v>-588</v>
      </c>
      <c r="H11" s="395">
        <v>-100</v>
      </c>
      <c r="I11" s="33"/>
      <c r="J11" s="33"/>
      <c r="K11" s="33"/>
    </row>
    <row r="12" spans="1:11" ht="12" customHeight="1">
      <c r="A12" s="171"/>
      <c r="C12" s="16" t="s">
        <v>118</v>
      </c>
      <c r="D12" s="379">
        <v>-3756</v>
      </c>
      <c r="E12" s="33">
        <v>-12411</v>
      </c>
      <c r="F12" s="33">
        <v>-15864</v>
      </c>
      <c r="G12" s="33">
        <v>-30237</v>
      </c>
      <c r="H12" s="395">
        <v>10731</v>
      </c>
      <c r="I12" s="33"/>
      <c r="J12" s="33"/>
      <c r="K12" s="33"/>
    </row>
    <row r="13" spans="1:11" ht="12" customHeight="1">
      <c r="A13" s="171"/>
      <c r="C13" s="16" t="s">
        <v>119</v>
      </c>
      <c r="D13" s="379">
        <v>-239</v>
      </c>
      <c r="E13" s="33">
        <v>-538</v>
      </c>
      <c r="F13" s="33">
        <v>-182</v>
      </c>
      <c r="G13" s="33">
        <v>1385</v>
      </c>
      <c r="H13" s="395">
        <v>865</v>
      </c>
      <c r="I13" s="33"/>
      <c r="J13" s="33"/>
      <c r="K13" s="33"/>
    </row>
    <row r="14" spans="1:11" ht="12" customHeight="1">
      <c r="A14" s="171"/>
      <c r="C14" s="16" t="s">
        <v>120</v>
      </c>
      <c r="D14" s="379">
        <v>-18225</v>
      </c>
      <c r="E14" s="33">
        <v>-14714</v>
      </c>
      <c r="F14" s="33">
        <v>-16091</v>
      </c>
      <c r="G14" s="33">
        <v>29857</v>
      </c>
      <c r="H14" s="395">
        <v>-48559</v>
      </c>
      <c r="I14" s="33"/>
      <c r="J14" s="33"/>
      <c r="K14" s="33"/>
    </row>
    <row r="15" spans="1:11" ht="12" customHeight="1">
      <c r="A15" s="171"/>
      <c r="C15" s="16" t="s">
        <v>70</v>
      </c>
      <c r="D15" s="379">
        <v>-3919</v>
      </c>
      <c r="E15" s="33">
        <v>-4663</v>
      </c>
      <c r="F15" s="33">
        <v>-9394</v>
      </c>
      <c r="G15" s="33">
        <v>-11953</v>
      </c>
      <c r="H15" s="395">
        <v>-4187</v>
      </c>
      <c r="I15" s="33"/>
      <c r="J15" s="33"/>
      <c r="K15" s="33"/>
    </row>
    <row r="16" spans="1:11" ht="12" customHeight="1">
      <c r="A16" s="171"/>
      <c r="C16" s="16" t="s">
        <v>71</v>
      </c>
      <c r="D16" s="379">
        <v>-6342</v>
      </c>
      <c r="E16" s="33">
        <v>-8914</v>
      </c>
      <c r="F16" s="33">
        <v>-13178</v>
      </c>
      <c r="G16" s="33">
        <v>-18275</v>
      </c>
      <c r="H16" s="395">
        <v>-7298</v>
      </c>
      <c r="I16" s="33"/>
      <c r="J16" s="33"/>
      <c r="K16" s="33"/>
    </row>
    <row r="17" spans="1:11" ht="12" customHeight="1">
      <c r="A17" s="171"/>
      <c r="C17" s="16" t="s">
        <v>72</v>
      </c>
      <c r="D17" s="379">
        <v>80</v>
      </c>
      <c r="E17" s="33">
        <v>153</v>
      </c>
      <c r="F17" s="33">
        <v>235</v>
      </c>
      <c r="G17" s="33">
        <v>312</v>
      </c>
      <c r="H17" s="395">
        <v>86</v>
      </c>
      <c r="I17" s="33"/>
      <c r="J17" s="33"/>
      <c r="K17" s="33"/>
    </row>
    <row r="18" spans="1:11" ht="12" customHeight="1">
      <c r="A18" s="173"/>
      <c r="B18" s="31"/>
      <c r="C18" s="31" t="s">
        <v>73</v>
      </c>
      <c r="D18" s="380">
        <v>-63</v>
      </c>
      <c r="E18" s="34">
        <v>-354</v>
      </c>
      <c r="F18" s="34">
        <v>-425</v>
      </c>
      <c r="G18" s="34">
        <v>-4498</v>
      </c>
      <c r="H18" s="396">
        <v>494</v>
      </c>
      <c r="I18" s="34"/>
      <c r="J18" s="34"/>
      <c r="K18" s="34"/>
    </row>
    <row r="19" spans="1:11" ht="12" customHeight="1">
      <c r="A19" s="174"/>
      <c r="B19" s="281" t="s">
        <v>181</v>
      </c>
      <c r="C19" s="282"/>
      <c r="D19" s="35">
        <f>SUM(D7:D18)</f>
        <v>10091</v>
      </c>
      <c r="E19" s="35">
        <f>SUM(E7:E18)</f>
        <v>51317</v>
      </c>
      <c r="F19" s="35">
        <f>SUM(F7:F18)</f>
        <v>90901</v>
      </c>
      <c r="G19" s="35">
        <f>SUM(G7:G18)</f>
        <v>159098</v>
      </c>
      <c r="H19" s="35">
        <f>SUM(H7:H18)</f>
        <v>-1496</v>
      </c>
      <c r="I19" s="35"/>
      <c r="J19" s="35"/>
      <c r="K19" s="35"/>
    </row>
    <row r="20" spans="1:11" s="130" customFormat="1" ht="12" customHeight="1">
      <c r="A20" s="277"/>
      <c r="B20" s="216"/>
      <c r="C20" s="216"/>
      <c r="D20" s="381"/>
      <c r="E20" s="33"/>
      <c r="F20" s="33"/>
      <c r="G20" s="33"/>
      <c r="H20" s="381"/>
      <c r="I20" s="33"/>
      <c r="J20" s="33"/>
      <c r="K20" s="33"/>
    </row>
    <row r="21" spans="1:11" ht="12" customHeight="1">
      <c r="A21" s="172" t="s">
        <v>74</v>
      </c>
      <c r="D21" s="381"/>
      <c r="E21" s="33"/>
      <c r="F21" s="33"/>
      <c r="G21" s="33"/>
      <c r="H21" s="381"/>
      <c r="I21" s="33"/>
      <c r="J21" s="33"/>
      <c r="K21" s="33"/>
    </row>
    <row r="22" spans="1:11" ht="12" customHeight="1">
      <c r="A22" s="171"/>
      <c r="C22" s="17"/>
      <c r="D22" s="381"/>
      <c r="E22" s="141"/>
      <c r="F22" s="141"/>
      <c r="G22" s="141"/>
      <c r="H22" s="381"/>
      <c r="I22" s="141"/>
      <c r="J22" s="141"/>
      <c r="K22" s="141"/>
    </row>
    <row r="23" spans="1:11" ht="12" customHeight="1">
      <c r="A23" s="171"/>
      <c r="C23" s="16" t="s">
        <v>75</v>
      </c>
      <c r="D23" s="379">
        <v>-14454</v>
      </c>
      <c r="E23" s="33">
        <v>-30818</v>
      </c>
      <c r="F23" s="33">
        <v>-51772</v>
      </c>
      <c r="G23" s="33">
        <v>107535</v>
      </c>
      <c r="H23" s="379">
        <v>-22591</v>
      </c>
      <c r="I23" s="33"/>
      <c r="J23" s="33"/>
      <c r="K23" s="33"/>
    </row>
    <row r="24" spans="1:11" ht="12" customHeight="1">
      <c r="A24" s="171"/>
      <c r="C24" s="16" t="s">
        <v>188</v>
      </c>
      <c r="D24" s="379">
        <v>-3909</v>
      </c>
      <c r="E24" s="33">
        <v>-5501</v>
      </c>
      <c r="F24" s="33">
        <v>-4761</v>
      </c>
      <c r="G24" s="33">
        <v>13847</v>
      </c>
      <c r="H24" s="379">
        <v>-1462</v>
      </c>
      <c r="I24" s="33"/>
      <c r="J24" s="33"/>
      <c r="K24" s="33"/>
    </row>
    <row r="25" spans="1:11" ht="12" customHeight="1">
      <c r="A25" s="171"/>
      <c r="C25" s="16" t="s">
        <v>76</v>
      </c>
      <c r="D25" s="379">
        <v>-719</v>
      </c>
      <c r="E25" s="33">
        <v>-985</v>
      </c>
      <c r="F25" s="33">
        <v>-1924</v>
      </c>
      <c r="G25" s="33">
        <v>-2045</v>
      </c>
      <c r="H25" s="379">
        <v>-742</v>
      </c>
      <c r="I25" s="33"/>
      <c r="J25" s="33"/>
      <c r="K25" s="33"/>
    </row>
    <row r="26" spans="1:11" ht="12" customHeight="1">
      <c r="A26" s="171"/>
      <c r="C26" s="17" t="s">
        <v>77</v>
      </c>
      <c r="D26" s="379">
        <v>137</v>
      </c>
      <c r="E26" s="33">
        <v>137</v>
      </c>
      <c r="F26" s="33">
        <v>137</v>
      </c>
      <c r="G26" s="33">
        <v>137</v>
      </c>
      <c r="H26" s="379">
        <v>0</v>
      </c>
      <c r="I26" s="33"/>
      <c r="J26" s="33"/>
      <c r="K26" s="33"/>
    </row>
    <row r="27" spans="1:11" ht="12" customHeight="1">
      <c r="A27" s="171"/>
      <c r="C27" s="16" t="s">
        <v>78</v>
      </c>
      <c r="D27" s="379">
        <v>-1219</v>
      </c>
      <c r="E27" s="33">
        <v>-1330</v>
      </c>
      <c r="F27" s="33">
        <v>2456</v>
      </c>
      <c r="G27" s="33">
        <v>2055</v>
      </c>
      <c r="H27" s="379">
        <v>-2742</v>
      </c>
      <c r="I27" s="33"/>
      <c r="J27" s="33"/>
      <c r="K27" s="33"/>
    </row>
    <row r="28" spans="1:11" ht="12" customHeight="1">
      <c r="A28" s="171"/>
      <c r="C28" s="16" t="s">
        <v>79</v>
      </c>
      <c r="D28" s="379">
        <v>0</v>
      </c>
      <c r="E28" s="33">
        <v>0</v>
      </c>
      <c r="F28" s="33">
        <v>0</v>
      </c>
      <c r="G28" s="33">
        <v>0</v>
      </c>
      <c r="H28" s="379">
        <v>0</v>
      </c>
      <c r="I28" s="33"/>
      <c r="J28" s="33"/>
      <c r="K28" s="33"/>
    </row>
    <row r="29" spans="1:11" ht="12" customHeight="1">
      <c r="A29" s="171"/>
      <c r="C29" s="16" t="s">
        <v>80</v>
      </c>
      <c r="D29" s="379">
        <v>518</v>
      </c>
      <c r="E29" s="33">
        <v>637</v>
      </c>
      <c r="F29" s="33">
        <v>820</v>
      </c>
      <c r="G29" s="33">
        <v>10449</v>
      </c>
      <c r="H29" s="379">
        <v>3810</v>
      </c>
      <c r="I29" s="33"/>
      <c r="J29" s="33"/>
      <c r="K29" s="33"/>
    </row>
    <row r="30" spans="1:11" ht="12" customHeight="1">
      <c r="A30" s="173"/>
      <c r="B30" s="31"/>
      <c r="C30" s="31" t="s">
        <v>143</v>
      </c>
      <c r="D30" s="380">
        <v>0</v>
      </c>
      <c r="E30" s="278">
        <v>0</v>
      </c>
      <c r="F30" s="278">
        <v>0</v>
      </c>
      <c r="G30" s="278">
        <v>0</v>
      </c>
      <c r="H30" s="380">
        <v>0</v>
      </c>
      <c r="I30" s="278"/>
      <c r="J30" s="278"/>
      <c r="K30" s="278"/>
    </row>
    <row r="31" spans="1:11" ht="12" customHeight="1">
      <c r="A31" s="174"/>
      <c r="B31" s="281" t="s">
        <v>182</v>
      </c>
      <c r="C31" s="397"/>
      <c r="D31" s="35">
        <f>SUM(D23:D30)</f>
        <v>-19646</v>
      </c>
      <c r="E31" s="35">
        <f>SUM(E23:E30)</f>
        <v>-37860</v>
      </c>
      <c r="F31" s="35">
        <f>SUM(F23:F30)</f>
        <v>-55044</v>
      </c>
      <c r="G31" s="35">
        <f>SUM(G23:G30)</f>
        <v>131978</v>
      </c>
      <c r="H31" s="35">
        <f>SUM(H23:H30)</f>
        <v>-23727</v>
      </c>
      <c r="I31" s="35"/>
      <c r="J31" s="35"/>
      <c r="K31" s="35"/>
    </row>
    <row r="32" spans="1:11" ht="12" customHeight="1">
      <c r="A32" s="171"/>
      <c r="B32" s="221"/>
      <c r="C32" s="221"/>
      <c r="D32" s="381"/>
      <c r="E32" s="33"/>
      <c r="F32" s="33"/>
      <c r="G32" s="33"/>
      <c r="H32" s="381"/>
      <c r="I32" s="33"/>
      <c r="J32" s="33"/>
      <c r="K32" s="33"/>
    </row>
    <row r="33" spans="1:11" ht="12" customHeight="1">
      <c r="A33" s="172" t="s">
        <v>81</v>
      </c>
      <c r="D33" s="381"/>
      <c r="E33" s="33"/>
      <c r="F33" s="33"/>
      <c r="G33" s="33"/>
      <c r="H33" s="381"/>
      <c r="I33" s="33"/>
      <c r="J33" s="33"/>
      <c r="K33" s="33"/>
    </row>
    <row r="34" spans="1:11" ht="12" customHeight="1">
      <c r="A34" s="171"/>
      <c r="D34" s="381"/>
      <c r="E34" s="33"/>
      <c r="F34" s="33"/>
      <c r="G34" s="33"/>
      <c r="H34" s="381"/>
      <c r="I34" s="33"/>
      <c r="J34" s="33"/>
      <c r="K34" s="33"/>
    </row>
    <row r="35" spans="1:11" ht="12" customHeight="1">
      <c r="A35" s="171"/>
      <c r="C35" s="19" t="s">
        <v>82</v>
      </c>
      <c r="D35" s="379">
        <v>-3</v>
      </c>
      <c r="E35" s="33">
        <v>-25999</v>
      </c>
      <c r="F35" s="33">
        <v>-29601</v>
      </c>
      <c r="G35" s="33">
        <v>-29547</v>
      </c>
      <c r="H35" s="379">
        <v>0</v>
      </c>
      <c r="I35" s="33"/>
      <c r="J35" s="33"/>
      <c r="K35" s="33"/>
    </row>
    <row r="36" spans="1:11" ht="12" customHeight="1">
      <c r="A36" s="171"/>
      <c r="C36" s="19" t="s">
        <v>83</v>
      </c>
      <c r="D36" s="379">
        <v>12745</v>
      </c>
      <c r="E36" s="33">
        <v>19473</v>
      </c>
      <c r="F36" s="33">
        <v>2652</v>
      </c>
      <c r="G36" s="33">
        <v>-36974</v>
      </c>
      <c r="H36" s="379">
        <v>30687</v>
      </c>
      <c r="I36" s="33"/>
      <c r="J36" s="33"/>
      <c r="K36" s="33"/>
    </row>
    <row r="37" spans="1:11" ht="12" customHeight="1">
      <c r="A37" s="171"/>
      <c r="C37" s="19" t="s">
        <v>133</v>
      </c>
      <c r="D37" s="379">
        <v>-1610</v>
      </c>
      <c r="E37" s="33">
        <v>-3161</v>
      </c>
      <c r="F37" s="33">
        <v>-4831</v>
      </c>
      <c r="G37" s="33">
        <v>-5988</v>
      </c>
      <c r="H37" s="379">
        <v>-3399</v>
      </c>
      <c r="I37" s="33"/>
      <c r="J37" s="33"/>
      <c r="K37" s="33"/>
    </row>
    <row r="38" spans="1:11" ht="12" customHeight="1">
      <c r="A38" s="173"/>
      <c r="B38" s="31"/>
      <c r="C38" s="31" t="s">
        <v>159</v>
      </c>
      <c r="D38" s="380">
        <v>-363</v>
      </c>
      <c r="E38" s="278">
        <v>-1822</v>
      </c>
      <c r="F38" s="278">
        <v>-1822</v>
      </c>
      <c r="G38" s="278">
        <v>-1822</v>
      </c>
      <c r="H38" s="380">
        <v>0</v>
      </c>
      <c r="I38" s="278"/>
      <c r="J38" s="278"/>
      <c r="K38" s="278"/>
    </row>
    <row r="39" spans="1:11" ht="12" customHeight="1">
      <c r="A39" s="174"/>
      <c r="B39" s="281" t="s">
        <v>183</v>
      </c>
      <c r="C39" s="18"/>
      <c r="D39" s="35">
        <f>SUM(D35:D38)</f>
        <v>10769</v>
      </c>
      <c r="E39" s="35">
        <f>SUM(E35:E38)</f>
        <v>-11509</v>
      </c>
      <c r="F39" s="35">
        <f>SUM(F35:F38)</f>
        <v>-33602</v>
      </c>
      <c r="G39" s="35">
        <f>SUM(G35:G38)</f>
        <v>-74331</v>
      </c>
      <c r="H39" s="35">
        <f>SUM(H35:H38)</f>
        <v>27288</v>
      </c>
      <c r="I39" s="35"/>
      <c r="J39" s="35"/>
      <c r="K39" s="35"/>
    </row>
    <row r="40" spans="1:11" ht="12" customHeight="1">
      <c r="A40" s="277"/>
      <c r="B40" s="216"/>
      <c r="C40" s="276"/>
      <c r="D40" s="381"/>
      <c r="E40" s="33"/>
      <c r="F40" s="33"/>
      <c r="G40" s="33"/>
      <c r="H40" s="381"/>
      <c r="I40" s="33"/>
      <c r="J40" s="33"/>
      <c r="K40" s="33"/>
    </row>
    <row r="41" spans="1:11" ht="12" customHeight="1">
      <c r="A41" s="277"/>
      <c r="B41" s="279" t="s">
        <v>184</v>
      </c>
      <c r="C41" s="279"/>
      <c r="D41" s="379">
        <v>28</v>
      </c>
      <c r="E41" s="33">
        <v>234</v>
      </c>
      <c r="F41" s="33">
        <v>172</v>
      </c>
      <c r="G41" s="33">
        <v>130</v>
      </c>
      <c r="H41" s="379">
        <v>-19</v>
      </c>
      <c r="I41" s="33"/>
      <c r="J41" s="33"/>
      <c r="K41" s="33"/>
    </row>
    <row r="42" spans="1:11" ht="12" customHeight="1">
      <c r="A42" s="171"/>
      <c r="B42" s="280"/>
      <c r="C42" s="280"/>
      <c r="D42" s="381"/>
      <c r="E42" s="36"/>
      <c r="F42" s="36"/>
      <c r="G42" s="36"/>
      <c r="H42" s="381"/>
      <c r="I42" s="36"/>
      <c r="J42" s="36"/>
      <c r="K42" s="36"/>
    </row>
    <row r="43" spans="1:11" ht="12" customHeight="1">
      <c r="A43" s="174"/>
      <c r="B43" s="63" t="s">
        <v>84</v>
      </c>
      <c r="C43" s="18"/>
      <c r="D43" s="35">
        <v>1242</v>
      </c>
      <c r="E43" s="35">
        <v>2182</v>
      </c>
      <c r="F43" s="35">
        <v>2427</v>
      </c>
      <c r="G43" s="35">
        <v>1805</v>
      </c>
      <c r="H43" s="35">
        <v>2046</v>
      </c>
      <c r="I43" s="35"/>
      <c r="J43" s="35"/>
      <c r="K43" s="35"/>
    </row>
    <row r="44" spans="1:11" ht="12" customHeight="1">
      <c r="A44" s="171"/>
      <c r="C44" s="17"/>
      <c r="D44" s="381"/>
      <c r="E44" s="33"/>
      <c r="F44" s="33"/>
      <c r="G44" s="33"/>
      <c r="H44" s="381"/>
      <c r="I44" s="33"/>
      <c r="J44" s="33"/>
      <c r="K44" s="33"/>
    </row>
    <row r="45" spans="1:11" ht="12" customHeight="1">
      <c r="A45" s="171"/>
      <c r="C45" s="16" t="s">
        <v>85</v>
      </c>
      <c r="D45" s="379">
        <v>5399</v>
      </c>
      <c r="E45" s="33">
        <v>5399</v>
      </c>
      <c r="F45" s="33">
        <v>5399</v>
      </c>
      <c r="G45" s="33">
        <v>5399</v>
      </c>
      <c r="H45" s="379">
        <v>7204</v>
      </c>
      <c r="I45" s="33"/>
      <c r="J45" s="33"/>
      <c r="K45" s="33"/>
    </row>
    <row r="46" spans="1:11" ht="12" customHeight="1" thickBot="1">
      <c r="A46" s="283"/>
      <c r="B46" s="284"/>
      <c r="C46" s="285" t="s">
        <v>86</v>
      </c>
      <c r="D46" s="374">
        <v>6641</v>
      </c>
      <c r="E46" s="303">
        <v>7581</v>
      </c>
      <c r="F46" s="303">
        <v>7826</v>
      </c>
      <c r="G46" s="303">
        <v>7204</v>
      </c>
      <c r="H46" s="374">
        <v>9250</v>
      </c>
      <c r="I46" s="303"/>
      <c r="J46" s="303"/>
      <c r="K46" s="303"/>
    </row>
    <row r="47" spans="1:11" s="1" customFormat="1" ht="12.75">
      <c r="A47" s="165"/>
      <c r="B47" s="6"/>
      <c r="C47" s="6"/>
    </row>
    <row r="49" spans="1:1" ht="12" customHeight="1">
      <c r="A49" s="11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89"/>
  <sheetViews>
    <sheetView showGridLines="0" view="pageBreakPreview" zoomScale="110" zoomScaleNormal="100" zoomScaleSheetLayoutView="11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D1" sqref="D1:K2"/>
    </sheetView>
  </sheetViews>
  <sheetFormatPr defaultColWidth="7.28515625" defaultRowHeight="12.75"/>
  <cols>
    <col min="1" max="2" width="3.42578125" style="38" customWidth="1"/>
    <col min="3" max="3" width="42.85546875" style="38" customWidth="1"/>
    <col min="4" max="4" width="12.7109375" style="92" customWidth="1"/>
    <col min="5" max="7" width="12.7109375" style="38" customWidth="1"/>
    <col min="8" max="8" width="12.7109375" style="92" customWidth="1"/>
    <col min="9" max="11" width="12.7109375" style="38" customWidth="1"/>
    <col min="12" max="16384" width="7.28515625" style="92"/>
  </cols>
  <sheetData>
    <row r="1" spans="1:11" ht="12" customHeight="1">
      <c r="A1" s="149" t="s">
        <v>0</v>
      </c>
      <c r="B1" s="176"/>
      <c r="C1" s="177"/>
      <c r="D1" s="400" t="s">
        <v>207</v>
      </c>
      <c r="E1" s="401"/>
      <c r="F1" s="401"/>
      <c r="G1" s="402"/>
      <c r="H1" s="400" t="s">
        <v>203</v>
      </c>
      <c r="I1" s="401"/>
      <c r="J1" s="401"/>
      <c r="K1" s="402"/>
    </row>
    <row r="2" spans="1:11" ht="12.75" customHeight="1" thickBot="1">
      <c r="A2" s="178" t="s">
        <v>87</v>
      </c>
      <c r="B2" s="79"/>
      <c r="C2" s="93"/>
      <c r="D2" s="403"/>
      <c r="E2" s="404"/>
      <c r="F2" s="404"/>
      <c r="G2" s="405"/>
      <c r="H2" s="403"/>
      <c r="I2" s="404"/>
      <c r="J2" s="404"/>
      <c r="K2" s="405"/>
    </row>
    <row r="3" spans="1:11" ht="12" customHeight="1">
      <c r="A3" s="179" t="s">
        <v>129</v>
      </c>
      <c r="B3" s="180"/>
      <c r="C3" s="181"/>
      <c r="D3" s="382" t="s">
        <v>124</v>
      </c>
      <c r="E3" s="383" t="s">
        <v>125</v>
      </c>
      <c r="F3" s="382" t="s">
        <v>126</v>
      </c>
      <c r="G3" s="382" t="s">
        <v>127</v>
      </c>
      <c r="H3" s="382" t="s">
        <v>124</v>
      </c>
      <c r="I3" s="383" t="s">
        <v>125</v>
      </c>
      <c r="J3" s="382" t="s">
        <v>126</v>
      </c>
      <c r="K3" s="382" t="s">
        <v>127</v>
      </c>
    </row>
    <row r="4" spans="1:11" ht="12" customHeight="1">
      <c r="A4" s="182"/>
      <c r="D4" s="183"/>
      <c r="E4" s="133"/>
      <c r="F4" s="133"/>
      <c r="G4" s="133"/>
      <c r="H4" s="183"/>
      <c r="I4" s="133"/>
      <c r="J4" s="133"/>
      <c r="K4" s="133"/>
    </row>
    <row r="5" spans="1:11" ht="12" customHeight="1">
      <c r="A5" s="184" t="s">
        <v>166</v>
      </c>
      <c r="B5" s="37"/>
      <c r="D5" s="185"/>
      <c r="E5" s="132"/>
      <c r="F5" s="132"/>
      <c r="G5" s="132"/>
      <c r="H5" s="185"/>
      <c r="I5" s="132"/>
      <c r="J5" s="132"/>
      <c r="K5" s="132"/>
    </row>
    <row r="6" spans="1:11" ht="12" customHeight="1">
      <c r="A6" s="186"/>
      <c r="C6" s="37"/>
      <c r="D6" s="183"/>
      <c r="E6" s="133"/>
      <c r="F6" s="133"/>
      <c r="G6" s="133"/>
      <c r="H6" s="183"/>
      <c r="I6" s="133"/>
      <c r="J6" s="133"/>
      <c r="K6" s="133"/>
    </row>
    <row r="7" spans="1:11" ht="12" customHeight="1">
      <c r="A7" s="187"/>
      <c r="B7" s="95"/>
      <c r="C7" s="94" t="s">
        <v>155</v>
      </c>
      <c r="D7" s="188">
        <v>31169</v>
      </c>
      <c r="E7" s="134">
        <v>32015</v>
      </c>
      <c r="F7" s="134">
        <v>32283</v>
      </c>
      <c r="G7" s="134">
        <v>31728</v>
      </c>
      <c r="H7" s="188">
        <v>30814</v>
      </c>
      <c r="I7" s="134"/>
      <c r="J7" s="134"/>
      <c r="K7" s="134"/>
    </row>
    <row r="8" spans="1:11" ht="12" customHeight="1">
      <c r="A8" s="187"/>
      <c r="B8" s="95"/>
      <c r="C8" s="94" t="s">
        <v>158</v>
      </c>
      <c r="D8" s="188">
        <v>21339</v>
      </c>
      <c r="E8" s="134">
        <v>22764</v>
      </c>
      <c r="F8" s="134">
        <v>23795</v>
      </c>
      <c r="G8" s="134">
        <v>23744</v>
      </c>
      <c r="H8" s="188">
        <v>24065</v>
      </c>
      <c r="I8" s="134"/>
      <c r="J8" s="134"/>
      <c r="K8" s="134"/>
    </row>
    <row r="9" spans="1:11" ht="12" customHeight="1">
      <c r="A9" s="187"/>
      <c r="B9" s="95"/>
      <c r="C9" s="94" t="s">
        <v>134</v>
      </c>
      <c r="D9" s="188">
        <v>15545</v>
      </c>
      <c r="E9" s="134">
        <v>18108</v>
      </c>
      <c r="F9" s="134">
        <v>21563</v>
      </c>
      <c r="G9" s="134">
        <v>24670</v>
      </c>
      <c r="H9" s="188">
        <v>19478</v>
      </c>
      <c r="I9" s="134"/>
      <c r="J9" s="134"/>
      <c r="K9" s="134"/>
    </row>
    <row r="10" spans="1:11" ht="12" customHeight="1">
      <c r="A10" s="182"/>
      <c r="C10" s="94" t="s">
        <v>9</v>
      </c>
      <c r="D10" s="189">
        <v>2352</v>
      </c>
      <c r="E10" s="134">
        <v>2619</v>
      </c>
      <c r="F10" s="134">
        <v>3409</v>
      </c>
      <c r="G10" s="134">
        <v>2667</v>
      </c>
      <c r="H10" s="189">
        <v>2422</v>
      </c>
      <c r="I10" s="134"/>
      <c r="J10" s="134"/>
      <c r="K10" s="134"/>
    </row>
    <row r="11" spans="1:11" ht="12" customHeight="1">
      <c r="A11" s="186"/>
      <c r="B11" s="95" t="s">
        <v>89</v>
      </c>
      <c r="D11" s="185">
        <f t="shared" ref="D11" si="0">SUM(D7:D10)</f>
        <v>70405</v>
      </c>
      <c r="E11" s="375">
        <v>75506</v>
      </c>
      <c r="F11" s="375">
        <v>81050</v>
      </c>
      <c r="G11" s="375">
        <f>SUM(G7:G10)</f>
        <v>82809</v>
      </c>
      <c r="H11" s="185">
        <f t="shared" ref="H11" si="1">SUM(H7:H10)</f>
        <v>76779</v>
      </c>
      <c r="I11" s="375"/>
      <c r="J11" s="375"/>
      <c r="K11" s="375"/>
    </row>
    <row r="12" spans="1:11" ht="12" customHeight="1">
      <c r="A12" s="186"/>
      <c r="C12" s="37"/>
      <c r="D12" s="189"/>
      <c r="E12" s="135"/>
      <c r="F12" s="135"/>
      <c r="G12" s="135"/>
      <c r="H12" s="189"/>
      <c r="I12" s="135"/>
      <c r="J12" s="135"/>
      <c r="K12" s="135"/>
    </row>
    <row r="13" spans="1:11" ht="12" customHeight="1">
      <c r="A13" s="182"/>
      <c r="C13" s="94" t="s">
        <v>190</v>
      </c>
      <c r="D13" s="189">
        <v>9817</v>
      </c>
      <c r="E13" s="135">
        <v>9981</v>
      </c>
      <c r="F13" s="135">
        <v>9420</v>
      </c>
      <c r="G13" s="135">
        <v>8467</v>
      </c>
      <c r="H13" s="189">
        <v>9349</v>
      </c>
      <c r="I13" s="135"/>
      <c r="J13" s="135"/>
      <c r="K13" s="135"/>
    </row>
    <row r="14" spans="1:11" ht="12" customHeight="1">
      <c r="A14" s="182"/>
      <c r="C14" s="38" t="s">
        <v>193</v>
      </c>
      <c r="D14" s="188">
        <v>11664</v>
      </c>
      <c r="E14" s="134">
        <v>11280</v>
      </c>
      <c r="F14" s="134">
        <v>11364</v>
      </c>
      <c r="G14" s="134">
        <v>11826</v>
      </c>
      <c r="H14" s="188">
        <v>12115</v>
      </c>
      <c r="I14" s="134"/>
      <c r="J14" s="134"/>
      <c r="K14" s="134"/>
    </row>
    <row r="15" spans="1:11" ht="12" customHeight="1">
      <c r="A15" s="182"/>
      <c r="C15" s="38" t="s">
        <v>88</v>
      </c>
      <c r="D15" s="188">
        <v>11058</v>
      </c>
      <c r="E15" s="134">
        <v>10648</v>
      </c>
      <c r="F15" s="134">
        <v>10616</v>
      </c>
      <c r="G15" s="134">
        <v>10890</v>
      </c>
      <c r="H15" s="188">
        <v>10904</v>
      </c>
      <c r="I15" s="134"/>
      <c r="J15" s="134"/>
      <c r="K15" s="134"/>
    </row>
    <row r="16" spans="1:11" ht="12" customHeight="1">
      <c r="A16" s="182"/>
      <c r="C16" s="94" t="s">
        <v>134</v>
      </c>
      <c r="D16" s="188">
        <v>3975</v>
      </c>
      <c r="E16" s="134">
        <v>4007</v>
      </c>
      <c r="F16" s="134">
        <v>3611</v>
      </c>
      <c r="G16" s="134">
        <v>6129</v>
      </c>
      <c r="H16" s="188">
        <v>5643</v>
      </c>
      <c r="I16" s="134"/>
      <c r="J16" s="134"/>
      <c r="K16" s="134"/>
    </row>
    <row r="17" spans="1:11" ht="12" customHeight="1">
      <c r="A17" s="182"/>
      <c r="C17" s="38" t="s">
        <v>8</v>
      </c>
      <c r="D17" s="188">
        <v>10421</v>
      </c>
      <c r="E17" s="134">
        <v>10396</v>
      </c>
      <c r="F17" s="134">
        <v>10058</v>
      </c>
      <c r="G17" s="134">
        <v>11726</v>
      </c>
      <c r="H17" s="188">
        <v>9889</v>
      </c>
      <c r="I17" s="134"/>
      <c r="J17" s="134"/>
      <c r="K17" s="134"/>
    </row>
    <row r="18" spans="1:11" ht="12" customHeight="1">
      <c r="A18" s="186"/>
      <c r="B18" s="95" t="s">
        <v>92</v>
      </c>
      <c r="D18" s="185">
        <f>SUM(D13:D17)</f>
        <v>46935</v>
      </c>
      <c r="E18" s="132">
        <v>46312</v>
      </c>
      <c r="F18" s="132">
        <v>45069</v>
      </c>
      <c r="G18" s="132">
        <f>SUM(G13:G17)</f>
        <v>49038</v>
      </c>
      <c r="H18" s="185">
        <f>SUM(H13:H17)</f>
        <v>47900</v>
      </c>
      <c r="I18" s="132"/>
      <c r="J18" s="132"/>
      <c r="K18" s="132"/>
    </row>
    <row r="19" spans="1:11" ht="12" customHeight="1">
      <c r="A19" s="186"/>
      <c r="B19" s="95"/>
      <c r="D19" s="185"/>
      <c r="E19" s="132"/>
      <c r="F19" s="132"/>
      <c r="G19" s="132"/>
      <c r="H19" s="185"/>
      <c r="I19" s="132"/>
      <c r="J19" s="132"/>
      <c r="K19" s="132"/>
    </row>
    <row r="20" spans="1:11" ht="12" customHeight="1">
      <c r="A20" s="186"/>
      <c r="B20" s="95" t="s">
        <v>93</v>
      </c>
      <c r="D20" s="185">
        <v>20543</v>
      </c>
      <c r="E20" s="132">
        <v>32885</v>
      </c>
      <c r="F20" s="132">
        <v>23001</v>
      </c>
      <c r="G20" s="132">
        <v>29056</v>
      </c>
      <c r="H20" s="185">
        <v>21209</v>
      </c>
      <c r="I20" s="132"/>
      <c r="J20" s="132"/>
      <c r="K20" s="132"/>
    </row>
    <row r="21" spans="1:11" ht="12" customHeight="1">
      <c r="A21" s="182"/>
      <c r="B21" s="96"/>
      <c r="D21" s="188"/>
      <c r="E21" s="134"/>
      <c r="F21" s="134"/>
      <c r="G21" s="134"/>
      <c r="H21" s="188"/>
      <c r="I21" s="134"/>
      <c r="J21" s="134"/>
      <c r="K21" s="134"/>
    </row>
    <row r="22" spans="1:11" ht="12" customHeight="1">
      <c r="A22" s="190" t="s">
        <v>90</v>
      </c>
      <c r="B22" s="97"/>
      <c r="C22" s="98"/>
      <c r="D22" s="99">
        <f>SUM(D11+D18+D20)</f>
        <v>137883</v>
      </c>
      <c r="E22" s="99">
        <v>154703</v>
      </c>
      <c r="F22" s="99">
        <v>149120</v>
      </c>
      <c r="G22" s="99">
        <f>SUM(G11+G18+G20)</f>
        <v>160903</v>
      </c>
      <c r="H22" s="99">
        <f>SUM(H20,H18,H11)</f>
        <v>145888</v>
      </c>
      <c r="I22" s="99"/>
      <c r="J22" s="99"/>
      <c r="K22" s="99"/>
    </row>
    <row r="23" spans="1:11" ht="12" customHeight="1">
      <c r="A23" s="182"/>
      <c r="B23" s="37"/>
      <c r="D23" s="188"/>
      <c r="E23" s="362"/>
      <c r="F23" s="362"/>
      <c r="G23" s="362"/>
      <c r="H23" s="188"/>
      <c r="I23" s="362"/>
      <c r="J23" s="362"/>
      <c r="K23" s="362"/>
    </row>
    <row r="24" spans="1:11" ht="12" customHeight="1">
      <c r="A24" s="190" t="s">
        <v>12</v>
      </c>
      <c r="B24" s="97"/>
      <c r="C24" s="98"/>
      <c r="D24" s="191">
        <v>-55744</v>
      </c>
      <c r="E24" s="99">
        <v>-71364</v>
      </c>
      <c r="F24" s="99">
        <v>-65829</v>
      </c>
      <c r="G24" s="99">
        <v>-76984</v>
      </c>
      <c r="H24" s="191">
        <v>-62834</v>
      </c>
      <c r="I24" s="99"/>
      <c r="J24" s="99"/>
      <c r="K24" s="99"/>
    </row>
    <row r="25" spans="1:11" ht="12" customHeight="1">
      <c r="A25" s="182"/>
      <c r="B25" s="37"/>
      <c r="D25" s="188"/>
      <c r="E25" s="362"/>
      <c r="F25" s="362"/>
      <c r="G25" s="362"/>
      <c r="H25" s="188"/>
      <c r="I25" s="362"/>
      <c r="J25" s="362"/>
      <c r="K25" s="362"/>
    </row>
    <row r="26" spans="1:11" ht="12" customHeight="1">
      <c r="A26" s="190" t="s">
        <v>135</v>
      </c>
      <c r="B26" s="97"/>
      <c r="C26" s="98"/>
      <c r="D26" s="191">
        <f>SUM(D22:D24)</f>
        <v>82139</v>
      </c>
      <c r="E26" s="99">
        <v>83339</v>
      </c>
      <c r="F26" s="99">
        <v>83291</v>
      </c>
      <c r="G26" s="99">
        <f>SUM(G22+G24)</f>
        <v>83919</v>
      </c>
      <c r="H26" s="191">
        <f>SUM(H22:H24)</f>
        <v>83054</v>
      </c>
      <c r="I26" s="99"/>
      <c r="J26" s="99"/>
      <c r="K26" s="99"/>
    </row>
    <row r="27" spans="1:11" ht="12" customHeight="1">
      <c r="A27" s="186"/>
      <c r="B27" s="100"/>
      <c r="C27" s="81" t="s">
        <v>130</v>
      </c>
      <c r="D27" s="188">
        <v>-7159</v>
      </c>
      <c r="E27" s="362">
        <v>0</v>
      </c>
      <c r="F27" s="362">
        <v>0</v>
      </c>
      <c r="G27" s="362">
        <v>0</v>
      </c>
      <c r="H27" s="188">
        <v>-7218</v>
      </c>
      <c r="I27" s="362"/>
      <c r="J27" s="362"/>
      <c r="K27" s="362"/>
    </row>
    <row r="28" spans="1:11" ht="12" customHeight="1">
      <c r="A28" s="186"/>
      <c r="B28" s="100"/>
      <c r="C28" s="192" t="s">
        <v>136</v>
      </c>
      <c r="D28" s="189">
        <v>-37741</v>
      </c>
      <c r="E28" s="134">
        <v>-38592</v>
      </c>
      <c r="F28" s="134">
        <v>-36498</v>
      </c>
      <c r="G28" s="134">
        <v>-41922</v>
      </c>
      <c r="H28" s="189">
        <v>-34672</v>
      </c>
      <c r="I28" s="134"/>
      <c r="J28" s="134"/>
      <c r="K28" s="134"/>
    </row>
    <row r="29" spans="1:11" ht="12" customHeight="1">
      <c r="A29" s="190" t="s">
        <v>1</v>
      </c>
      <c r="B29" s="97"/>
      <c r="C29" s="39"/>
      <c r="D29" s="191">
        <f>SUM(D26:D28)</f>
        <v>37239</v>
      </c>
      <c r="E29" s="99">
        <v>44747</v>
      </c>
      <c r="F29" s="99">
        <v>46793</v>
      </c>
      <c r="G29" s="99">
        <f>SUM(G26+G28)</f>
        <v>41997</v>
      </c>
      <c r="H29" s="191">
        <f>SUM(H26:H28)</f>
        <v>41164</v>
      </c>
      <c r="I29" s="99"/>
      <c r="J29" s="99"/>
      <c r="K29" s="99"/>
    </row>
    <row r="30" spans="1:11" ht="12" customHeight="1">
      <c r="A30" s="196" t="s">
        <v>91</v>
      </c>
      <c r="B30" s="101"/>
      <c r="C30" s="60"/>
      <c r="D30" s="387">
        <v>13371</v>
      </c>
      <c r="E30" s="363">
        <v>14699</v>
      </c>
      <c r="F30" s="363">
        <v>17491</v>
      </c>
      <c r="G30" s="363">
        <v>36300</v>
      </c>
      <c r="H30" s="387">
        <v>20425</v>
      </c>
      <c r="I30" s="363"/>
      <c r="J30" s="363"/>
      <c r="K30" s="363"/>
    </row>
    <row r="31" spans="1:11" ht="12" customHeight="1">
      <c r="A31" s="193"/>
      <c r="D31" s="188"/>
      <c r="E31" s="134"/>
      <c r="F31" s="134"/>
      <c r="G31" s="134"/>
      <c r="H31" s="188"/>
      <c r="I31" s="134"/>
      <c r="J31" s="134"/>
      <c r="K31" s="134"/>
    </row>
    <row r="32" spans="1:11" ht="12" customHeight="1">
      <c r="A32" s="184" t="s">
        <v>209</v>
      </c>
      <c r="B32" s="96"/>
      <c r="D32" s="185"/>
      <c r="E32" s="132"/>
      <c r="F32" s="132"/>
      <c r="G32" s="132"/>
      <c r="H32" s="185"/>
      <c r="I32" s="132"/>
      <c r="J32" s="132"/>
      <c r="K32" s="132"/>
    </row>
    <row r="33" spans="1:11" ht="12" customHeight="1">
      <c r="A33" s="193"/>
      <c r="B33" s="96"/>
      <c r="C33" s="100"/>
      <c r="D33" s="185"/>
      <c r="E33" s="132"/>
      <c r="F33" s="132"/>
      <c r="G33" s="132"/>
      <c r="H33" s="185"/>
      <c r="I33" s="132"/>
      <c r="J33" s="132"/>
      <c r="K33" s="132"/>
    </row>
    <row r="34" spans="1:11" ht="12" customHeight="1">
      <c r="A34" s="187"/>
      <c r="B34" s="95"/>
      <c r="C34" s="94" t="s">
        <v>155</v>
      </c>
      <c r="D34" s="188">
        <v>3954</v>
      </c>
      <c r="E34" s="134">
        <v>3837</v>
      </c>
      <c r="F34" s="134">
        <v>4501</v>
      </c>
      <c r="G34" s="134">
        <v>3870</v>
      </c>
      <c r="H34" s="188">
        <v>3743</v>
      </c>
      <c r="I34" s="134"/>
      <c r="J34" s="134"/>
      <c r="K34" s="134"/>
    </row>
    <row r="35" spans="1:11">
      <c r="A35" s="187"/>
      <c r="B35" s="95"/>
      <c r="C35" s="94" t="s">
        <v>158</v>
      </c>
      <c r="D35" s="188">
        <v>1924</v>
      </c>
      <c r="E35" s="134">
        <v>2045</v>
      </c>
      <c r="F35" s="134">
        <v>2478</v>
      </c>
      <c r="G35" s="134">
        <v>1967</v>
      </c>
      <c r="H35" s="188">
        <v>2164</v>
      </c>
      <c r="I35" s="134"/>
      <c r="J35" s="134"/>
      <c r="K35" s="134"/>
    </row>
    <row r="36" spans="1:11" ht="12" customHeight="1">
      <c r="A36" s="187"/>
      <c r="B36" s="95"/>
      <c r="C36" s="94" t="s">
        <v>134</v>
      </c>
      <c r="D36" s="188">
        <v>1757</v>
      </c>
      <c r="E36" s="134">
        <v>1689</v>
      </c>
      <c r="F36" s="134">
        <v>1539</v>
      </c>
      <c r="G36" s="134">
        <v>2552</v>
      </c>
      <c r="H36" s="188">
        <v>1894</v>
      </c>
      <c r="I36" s="134"/>
      <c r="J36" s="134"/>
      <c r="K36" s="134"/>
    </row>
    <row r="37" spans="1:11" ht="12" customHeight="1">
      <c r="A37" s="182"/>
      <c r="C37" s="94" t="s">
        <v>9</v>
      </c>
      <c r="D37" s="188">
        <v>232</v>
      </c>
      <c r="E37" s="134">
        <v>290</v>
      </c>
      <c r="F37" s="134">
        <v>397</v>
      </c>
      <c r="G37" s="134">
        <v>347</v>
      </c>
      <c r="H37" s="188">
        <v>297</v>
      </c>
      <c r="I37" s="134"/>
      <c r="J37" s="134"/>
      <c r="K37" s="134"/>
    </row>
    <row r="38" spans="1:11" ht="12" customHeight="1">
      <c r="A38" s="186"/>
      <c r="B38" s="95" t="s">
        <v>89</v>
      </c>
      <c r="D38" s="185">
        <f>SUM(D34:D37)</f>
        <v>7867</v>
      </c>
      <c r="E38" s="375">
        <v>7861</v>
      </c>
      <c r="F38" s="375">
        <v>8915</v>
      </c>
      <c r="G38" s="375">
        <f t="shared" ref="G38" si="2">SUM(G34:G37)</f>
        <v>8736</v>
      </c>
      <c r="H38" s="185">
        <f t="shared" ref="H38" si="3">SUM(H34:H37)</f>
        <v>8098</v>
      </c>
      <c r="I38" s="375"/>
      <c r="J38" s="375"/>
      <c r="K38" s="375"/>
    </row>
    <row r="39" spans="1:11" ht="12" customHeight="1">
      <c r="A39" s="186"/>
      <c r="C39" s="37"/>
      <c r="D39" s="189"/>
      <c r="E39" s="135"/>
      <c r="F39" s="135"/>
      <c r="G39" s="135"/>
      <c r="H39" s="189"/>
      <c r="I39" s="135"/>
      <c r="J39" s="135"/>
      <c r="K39" s="135"/>
    </row>
    <row r="40" spans="1:11" ht="12" customHeight="1">
      <c r="A40" s="182"/>
      <c r="C40" s="94" t="s">
        <v>190</v>
      </c>
      <c r="D40" s="188">
        <v>1198</v>
      </c>
      <c r="E40" s="135">
        <v>1171</v>
      </c>
      <c r="F40" s="135">
        <v>1450</v>
      </c>
      <c r="G40" s="135">
        <v>1189</v>
      </c>
      <c r="H40" s="188">
        <v>1152</v>
      </c>
      <c r="I40" s="135"/>
      <c r="J40" s="135"/>
      <c r="K40" s="135"/>
    </row>
    <row r="41" spans="1:11" ht="12" customHeight="1">
      <c r="A41" s="182"/>
      <c r="C41" s="38" t="s">
        <v>193</v>
      </c>
      <c r="D41" s="188">
        <v>1271</v>
      </c>
      <c r="E41" s="134">
        <v>1308</v>
      </c>
      <c r="F41" s="134">
        <v>1374</v>
      </c>
      <c r="G41" s="134">
        <v>1362</v>
      </c>
      <c r="H41" s="188">
        <v>1332</v>
      </c>
      <c r="I41" s="134"/>
      <c r="J41" s="134"/>
      <c r="K41" s="134"/>
    </row>
    <row r="42" spans="1:11" ht="12" customHeight="1">
      <c r="A42" s="182"/>
      <c r="C42" s="38" t="s">
        <v>88</v>
      </c>
      <c r="D42" s="188">
        <v>916</v>
      </c>
      <c r="E42" s="134">
        <v>950</v>
      </c>
      <c r="F42" s="134">
        <v>1002</v>
      </c>
      <c r="G42" s="134">
        <v>1018</v>
      </c>
      <c r="H42" s="188">
        <v>1062</v>
      </c>
      <c r="I42" s="134"/>
      <c r="J42" s="134"/>
      <c r="K42" s="134"/>
    </row>
    <row r="43" spans="1:11" ht="12" customHeight="1">
      <c r="A43" s="182"/>
      <c r="C43" s="94" t="s">
        <v>134</v>
      </c>
      <c r="D43" s="188">
        <v>125</v>
      </c>
      <c r="E43" s="134">
        <v>157</v>
      </c>
      <c r="F43" s="134">
        <v>8</v>
      </c>
      <c r="G43" s="134">
        <v>122</v>
      </c>
      <c r="H43" s="188">
        <v>75</v>
      </c>
      <c r="I43" s="134"/>
      <c r="J43" s="134"/>
      <c r="K43" s="134"/>
    </row>
    <row r="44" spans="1:11" ht="12" customHeight="1">
      <c r="A44" s="182"/>
      <c r="C44" s="38" t="s">
        <v>8</v>
      </c>
      <c r="D44" s="188">
        <v>1189</v>
      </c>
      <c r="E44" s="134">
        <v>1290</v>
      </c>
      <c r="F44" s="134">
        <v>1319</v>
      </c>
      <c r="G44" s="134">
        <v>1309</v>
      </c>
      <c r="H44" s="188">
        <v>1206</v>
      </c>
      <c r="I44" s="134"/>
      <c r="J44" s="134"/>
      <c r="K44" s="134"/>
    </row>
    <row r="45" spans="1:11" ht="12" customHeight="1">
      <c r="A45" s="186"/>
      <c r="B45" s="95" t="s">
        <v>92</v>
      </c>
      <c r="D45" s="185">
        <f t="shared" ref="D45" si="4">SUM(D40:D44)</f>
        <v>4699</v>
      </c>
      <c r="E45" s="375">
        <v>4876</v>
      </c>
      <c r="F45" s="375">
        <v>5153</v>
      </c>
      <c r="G45" s="375">
        <f>SUM(G40:G44)</f>
        <v>5000</v>
      </c>
      <c r="H45" s="185">
        <f t="shared" ref="H45" si="5">SUM(H40:H44)</f>
        <v>4827</v>
      </c>
      <c r="I45" s="375"/>
      <c r="J45" s="375"/>
      <c r="K45" s="375"/>
    </row>
    <row r="46" spans="1:11" ht="12" customHeight="1">
      <c r="A46" s="186"/>
      <c r="B46" s="95"/>
      <c r="D46" s="185"/>
      <c r="E46" s="132"/>
      <c r="F46" s="132"/>
      <c r="G46" s="132"/>
      <c r="H46" s="185"/>
      <c r="I46" s="132"/>
      <c r="J46" s="132"/>
      <c r="K46" s="132"/>
    </row>
    <row r="47" spans="1:11" ht="12" customHeight="1">
      <c r="A47" s="186"/>
      <c r="B47" s="95" t="s">
        <v>93</v>
      </c>
      <c r="D47" s="185">
        <v>214</v>
      </c>
      <c r="E47" s="132">
        <v>355</v>
      </c>
      <c r="F47" s="132">
        <v>465</v>
      </c>
      <c r="G47" s="132">
        <v>539</v>
      </c>
      <c r="H47" s="185">
        <v>182</v>
      </c>
      <c r="I47" s="132"/>
      <c r="J47" s="132"/>
      <c r="K47" s="132"/>
    </row>
    <row r="48" spans="1:11" ht="12" customHeight="1">
      <c r="A48" s="194"/>
      <c r="B48" s="96"/>
      <c r="C48" s="100"/>
      <c r="D48" s="185"/>
      <c r="E48" s="132"/>
      <c r="F48" s="132"/>
      <c r="G48" s="132"/>
      <c r="H48" s="185"/>
      <c r="I48" s="132"/>
      <c r="J48" s="132"/>
      <c r="K48" s="132"/>
    </row>
    <row r="49" spans="1:11" ht="12" customHeight="1">
      <c r="A49" s="190" t="s">
        <v>90</v>
      </c>
      <c r="B49" s="104"/>
      <c r="C49" s="98"/>
      <c r="D49" s="191">
        <f>SUM(D38+D45+D47)</f>
        <v>12780</v>
      </c>
      <c r="E49" s="99">
        <v>13092</v>
      </c>
      <c r="F49" s="99">
        <v>14533</v>
      </c>
      <c r="G49" s="99">
        <f>SUM(G38+G45+G47)</f>
        <v>14275</v>
      </c>
      <c r="H49" s="191">
        <f>SUM(H38+H45+H47)</f>
        <v>13107</v>
      </c>
      <c r="I49" s="99"/>
      <c r="J49" s="99"/>
      <c r="K49" s="99"/>
    </row>
    <row r="50" spans="1:11" ht="12" customHeight="1">
      <c r="A50" s="182"/>
      <c r="B50" s="37"/>
      <c r="D50" s="188"/>
      <c r="E50" s="362"/>
      <c r="F50" s="362"/>
      <c r="G50" s="362"/>
      <c r="H50" s="188"/>
      <c r="I50" s="362"/>
      <c r="J50" s="362"/>
      <c r="K50" s="362"/>
    </row>
    <row r="51" spans="1:11" ht="12" customHeight="1">
      <c r="A51" s="190" t="s">
        <v>12</v>
      </c>
      <c r="B51" s="97"/>
      <c r="C51" s="98"/>
      <c r="D51" s="191">
        <v>-3769</v>
      </c>
      <c r="E51" s="99">
        <v>-3824</v>
      </c>
      <c r="F51" s="99">
        <v>-4292</v>
      </c>
      <c r="G51" s="99">
        <v>-5295</v>
      </c>
      <c r="H51" s="191">
        <v>-3985</v>
      </c>
      <c r="I51" s="99"/>
      <c r="J51" s="99"/>
      <c r="K51" s="99"/>
    </row>
    <row r="52" spans="1:11" ht="12" customHeight="1">
      <c r="A52" s="182"/>
      <c r="B52" s="37"/>
      <c r="D52" s="188"/>
      <c r="E52" s="362"/>
      <c r="F52" s="362"/>
      <c r="G52" s="362"/>
      <c r="H52" s="188"/>
      <c r="I52" s="362"/>
      <c r="J52" s="362"/>
      <c r="K52" s="362"/>
    </row>
    <row r="53" spans="1:11" ht="12" customHeight="1">
      <c r="A53" s="190" t="s">
        <v>135</v>
      </c>
      <c r="B53" s="97"/>
      <c r="C53" s="98"/>
      <c r="D53" s="191">
        <f>SUM(D49:D51)</f>
        <v>9011</v>
      </c>
      <c r="E53" s="99">
        <v>9268</v>
      </c>
      <c r="F53" s="99">
        <v>10241</v>
      </c>
      <c r="G53" s="99">
        <f>SUM(G49+G51)</f>
        <v>8980</v>
      </c>
      <c r="H53" s="191">
        <f>SUM(H49:H51)</f>
        <v>9122</v>
      </c>
      <c r="I53" s="99"/>
      <c r="J53" s="99"/>
      <c r="K53" s="99"/>
    </row>
    <row r="54" spans="1:11" ht="12" customHeight="1">
      <c r="A54" s="195"/>
      <c r="B54" s="100"/>
      <c r="C54" s="365" t="s">
        <v>136</v>
      </c>
      <c r="D54" s="189">
        <v>-3710</v>
      </c>
      <c r="E54" s="362">
        <v>-3706</v>
      </c>
      <c r="F54" s="362">
        <v>-4088</v>
      </c>
      <c r="G54" s="362">
        <v>-4631</v>
      </c>
      <c r="H54" s="189">
        <v>-3552</v>
      </c>
      <c r="I54" s="362"/>
      <c r="J54" s="362"/>
      <c r="K54" s="362"/>
    </row>
    <row r="55" spans="1:11" ht="12" customHeight="1">
      <c r="A55" s="190" t="s">
        <v>1</v>
      </c>
      <c r="B55" s="104"/>
      <c r="C55" s="98"/>
      <c r="D55" s="373">
        <f>SUM(D53:D54)</f>
        <v>5301</v>
      </c>
      <c r="E55" s="99">
        <v>5562</v>
      </c>
      <c r="F55" s="99">
        <v>6153</v>
      </c>
      <c r="G55" s="99">
        <f>SUM(G53+G54)</f>
        <v>4349</v>
      </c>
      <c r="H55" s="373">
        <f>SUM(H53:H54)</f>
        <v>5570</v>
      </c>
      <c r="I55" s="99"/>
      <c r="J55" s="99"/>
      <c r="K55" s="99"/>
    </row>
    <row r="56" spans="1:11" ht="12" customHeight="1">
      <c r="A56" s="295" t="s">
        <v>91</v>
      </c>
      <c r="B56" s="289"/>
      <c r="C56" s="288"/>
      <c r="D56" s="387">
        <v>1133</v>
      </c>
      <c r="E56" s="363">
        <v>1686</v>
      </c>
      <c r="F56" s="363">
        <v>3518</v>
      </c>
      <c r="G56" s="363">
        <v>4229</v>
      </c>
      <c r="H56" s="387">
        <v>2172</v>
      </c>
      <c r="I56" s="363"/>
      <c r="J56" s="363"/>
      <c r="K56" s="363"/>
    </row>
    <row r="57" spans="1:11" ht="12" customHeight="1">
      <c r="A57" s="193"/>
      <c r="C57" s="241"/>
      <c r="D57" s="388"/>
      <c r="E57" s="134"/>
      <c r="F57" s="364"/>
      <c r="G57" s="364"/>
      <c r="H57" s="398"/>
      <c r="I57" s="364"/>
      <c r="J57" s="364"/>
      <c r="K57" s="364"/>
    </row>
    <row r="58" spans="1:11" ht="12" customHeight="1">
      <c r="A58" s="286" t="s">
        <v>187</v>
      </c>
      <c r="C58" s="94"/>
      <c r="D58" s="390"/>
      <c r="E58" s="287"/>
      <c r="F58" s="287"/>
      <c r="G58" s="287"/>
      <c r="H58" s="399"/>
      <c r="I58" s="287"/>
      <c r="J58" s="287"/>
      <c r="K58" s="287"/>
    </row>
    <row r="59" spans="1:11" ht="12" customHeight="1" thickBot="1">
      <c r="A59" s="290" t="s">
        <v>186</v>
      </c>
      <c r="B59" s="37"/>
      <c r="C59" s="37"/>
      <c r="D59" s="292">
        <v>5.07</v>
      </c>
      <c r="E59" s="291">
        <v>5.16</v>
      </c>
      <c r="F59" s="291">
        <v>5.28</v>
      </c>
      <c r="G59" s="291">
        <v>5.26</v>
      </c>
      <c r="H59" s="292">
        <v>5.16</v>
      </c>
      <c r="I59" s="291"/>
      <c r="J59" s="291"/>
      <c r="K59" s="291"/>
    </row>
    <row r="60" spans="1:11" ht="12" customHeight="1">
      <c r="A60" s="238"/>
      <c r="B60" s="293"/>
      <c r="C60" s="294"/>
      <c r="D60" s="235"/>
      <c r="E60" s="237"/>
      <c r="F60" s="237"/>
      <c r="G60" s="237"/>
      <c r="H60" s="235"/>
      <c r="I60" s="237"/>
      <c r="J60" s="237"/>
      <c r="K60" s="237"/>
    </row>
    <row r="61" spans="1:11" ht="12" customHeight="1">
      <c r="A61" s="131"/>
      <c r="B61" s="131"/>
      <c r="C61" s="238"/>
      <c r="D61" s="235"/>
      <c r="E61" s="237"/>
      <c r="F61" s="237"/>
      <c r="G61" s="237"/>
      <c r="H61" s="235"/>
      <c r="I61" s="237"/>
      <c r="J61" s="237"/>
      <c r="K61" s="237"/>
    </row>
    <row r="62" spans="1:11" ht="12" customHeight="1">
      <c r="A62" s="236"/>
      <c r="B62" s="243"/>
      <c r="C62" s="131"/>
      <c r="D62" s="235"/>
      <c r="E62" s="237"/>
      <c r="F62" s="237"/>
      <c r="G62" s="237"/>
      <c r="H62" s="235"/>
      <c r="I62" s="237"/>
      <c r="J62" s="237"/>
      <c r="K62" s="237"/>
    </row>
    <row r="63" spans="1:11" ht="12" customHeight="1">
      <c r="A63" s="236"/>
      <c r="B63" s="131"/>
      <c r="C63" s="236"/>
      <c r="D63" s="254"/>
      <c r="E63" s="242"/>
      <c r="F63" s="242"/>
      <c r="G63" s="242"/>
      <c r="H63" s="254"/>
      <c r="I63" s="242"/>
      <c r="J63" s="242"/>
      <c r="K63" s="242"/>
    </row>
    <row r="64" spans="1:11" ht="12" customHeight="1">
      <c r="A64" s="131"/>
      <c r="B64" s="131"/>
      <c r="C64" s="238"/>
      <c r="D64" s="235"/>
      <c r="E64" s="252"/>
      <c r="F64" s="252"/>
      <c r="G64" s="252"/>
      <c r="H64" s="235"/>
      <c r="I64" s="252"/>
      <c r="J64" s="252"/>
      <c r="K64" s="252"/>
    </row>
    <row r="65" spans="1:11" ht="12" customHeight="1">
      <c r="A65" s="131"/>
      <c r="B65" s="131"/>
      <c r="C65" s="131"/>
      <c r="D65" s="235"/>
      <c r="E65" s="242"/>
      <c r="F65" s="242"/>
      <c r="G65" s="242"/>
      <c r="H65" s="235"/>
      <c r="I65" s="242"/>
      <c r="J65" s="242"/>
      <c r="K65" s="242"/>
    </row>
    <row r="66" spans="1:11" ht="12" customHeight="1">
      <c r="A66" s="131"/>
      <c r="B66" s="131"/>
      <c r="C66" s="131"/>
      <c r="D66" s="235"/>
      <c r="E66" s="242"/>
      <c r="F66" s="242"/>
      <c r="G66" s="242"/>
      <c r="H66" s="235"/>
      <c r="I66" s="242"/>
      <c r="J66" s="242"/>
      <c r="K66" s="242"/>
    </row>
    <row r="67" spans="1:11" ht="12" customHeight="1">
      <c r="A67" s="131"/>
      <c r="B67" s="131"/>
      <c r="C67" s="131"/>
      <c r="D67" s="235"/>
      <c r="E67" s="242"/>
      <c r="F67" s="242"/>
      <c r="G67" s="242"/>
      <c r="H67" s="235"/>
      <c r="I67" s="242"/>
      <c r="J67" s="242"/>
      <c r="K67" s="242"/>
    </row>
    <row r="68" spans="1:11" ht="12" customHeight="1">
      <c r="A68" s="236"/>
      <c r="B68" s="243"/>
      <c r="C68" s="131"/>
      <c r="D68" s="235"/>
      <c r="E68" s="242"/>
      <c r="F68" s="242"/>
      <c r="G68" s="242"/>
      <c r="H68" s="235"/>
      <c r="I68" s="242"/>
      <c r="J68" s="242"/>
      <c r="K68" s="242"/>
    </row>
    <row r="69" spans="1:11" ht="12" customHeight="1">
      <c r="A69" s="236"/>
      <c r="B69" s="243"/>
      <c r="C69" s="131"/>
      <c r="D69" s="254"/>
      <c r="E69" s="242"/>
      <c r="F69" s="242"/>
      <c r="G69" s="242"/>
      <c r="H69" s="254"/>
      <c r="I69" s="242"/>
      <c r="J69" s="242"/>
      <c r="K69" s="242"/>
    </row>
    <row r="70" spans="1:11" ht="12" customHeight="1">
      <c r="A70" s="236"/>
      <c r="B70" s="243"/>
      <c r="C70" s="131"/>
      <c r="D70" s="254"/>
      <c r="E70" s="242"/>
      <c r="F70" s="242"/>
      <c r="G70" s="242"/>
      <c r="H70" s="254"/>
      <c r="I70" s="242"/>
      <c r="J70" s="242"/>
      <c r="K70" s="242"/>
    </row>
    <row r="71" spans="1:11" ht="12" customHeight="1">
      <c r="A71" s="249"/>
      <c r="B71" s="244"/>
      <c r="C71" s="249"/>
      <c r="D71" s="254"/>
      <c r="E71" s="242"/>
      <c r="F71" s="242"/>
      <c r="G71" s="242"/>
      <c r="H71" s="254"/>
      <c r="I71" s="242"/>
      <c r="J71" s="242"/>
      <c r="K71" s="242"/>
    </row>
    <row r="72" spans="1:11" ht="12" customHeight="1">
      <c r="A72" s="236"/>
      <c r="B72" s="243"/>
      <c r="C72" s="131"/>
      <c r="D72" s="254"/>
      <c r="E72" s="232"/>
      <c r="F72" s="232"/>
      <c r="G72" s="232"/>
      <c r="H72" s="254"/>
      <c r="I72" s="232"/>
      <c r="J72" s="232"/>
      <c r="K72" s="232"/>
    </row>
    <row r="73" spans="1:11" ht="12" customHeight="1">
      <c r="A73" s="131"/>
      <c r="B73" s="236"/>
      <c r="C73" s="131"/>
      <c r="D73" s="254"/>
      <c r="E73" s="242"/>
      <c r="F73" s="242"/>
      <c r="G73" s="242"/>
      <c r="H73" s="254"/>
      <c r="I73" s="242"/>
      <c r="J73" s="242"/>
      <c r="K73" s="242"/>
    </row>
    <row r="74" spans="1:11" ht="12" customHeight="1">
      <c r="A74" s="236"/>
      <c r="B74" s="249"/>
      <c r="C74" s="131"/>
      <c r="D74" s="235"/>
      <c r="E74" s="242"/>
      <c r="F74" s="242"/>
      <c r="G74" s="242"/>
      <c r="H74" s="235"/>
      <c r="I74" s="242"/>
      <c r="J74" s="242"/>
      <c r="K74" s="242"/>
    </row>
    <row r="75" spans="1:11" ht="12" customHeight="1">
      <c r="A75" s="131"/>
      <c r="B75" s="236"/>
      <c r="C75" s="131"/>
      <c r="D75" s="254"/>
      <c r="E75" s="242"/>
      <c r="F75" s="242"/>
      <c r="G75" s="242"/>
      <c r="H75" s="254"/>
      <c r="I75" s="242"/>
      <c r="J75" s="242"/>
      <c r="K75" s="242"/>
    </row>
    <row r="76" spans="1:11" ht="12" customHeight="1">
      <c r="A76" s="236"/>
      <c r="B76" s="249"/>
      <c r="C76" s="131"/>
      <c r="D76" s="235"/>
      <c r="E76" s="242"/>
      <c r="F76" s="242"/>
      <c r="G76" s="242"/>
      <c r="H76" s="235"/>
      <c r="I76" s="242"/>
      <c r="J76" s="242"/>
      <c r="K76" s="242"/>
    </row>
    <row r="77" spans="1:11" ht="12" customHeight="1">
      <c r="A77" s="244"/>
      <c r="B77" s="249"/>
      <c r="C77" s="192"/>
      <c r="D77" s="254"/>
      <c r="E77" s="242"/>
      <c r="F77" s="242"/>
      <c r="G77" s="242"/>
      <c r="H77" s="254"/>
      <c r="I77" s="242"/>
      <c r="J77" s="242"/>
      <c r="K77" s="242"/>
    </row>
    <row r="78" spans="1:11" ht="12" customHeight="1">
      <c r="A78" s="236"/>
      <c r="B78" s="243"/>
      <c r="C78" s="131"/>
      <c r="D78" s="235"/>
      <c r="E78" s="250"/>
      <c r="F78" s="250"/>
      <c r="G78" s="250"/>
      <c r="H78" s="235"/>
      <c r="I78" s="250"/>
      <c r="J78" s="250"/>
      <c r="K78" s="250"/>
    </row>
    <row r="79" spans="1:11" ht="12" customHeight="1">
      <c r="A79" s="236"/>
      <c r="B79" s="249"/>
      <c r="C79" s="236"/>
      <c r="D79" s="254"/>
      <c r="E79" s="242"/>
      <c r="F79" s="242"/>
      <c r="G79" s="242"/>
      <c r="H79" s="254"/>
      <c r="I79" s="242"/>
      <c r="J79" s="242"/>
      <c r="K79" s="242"/>
    </row>
    <row r="80" spans="1:11" ht="12" customHeight="1">
      <c r="A80" s="236"/>
      <c r="B80" s="249"/>
      <c r="C80" s="236"/>
      <c r="D80" s="254"/>
      <c r="E80" s="252"/>
      <c r="F80" s="252"/>
      <c r="G80" s="252"/>
      <c r="H80" s="254"/>
      <c r="I80" s="252"/>
      <c r="J80" s="252"/>
      <c r="K80" s="252"/>
    </row>
    <row r="81" spans="1:11" ht="12" customHeight="1">
      <c r="A81" s="234"/>
      <c r="B81" s="131"/>
      <c r="C81" s="238"/>
      <c r="D81" s="240"/>
      <c r="E81" s="252"/>
      <c r="F81" s="252"/>
      <c r="G81" s="252"/>
      <c r="H81" s="240"/>
      <c r="I81" s="252"/>
      <c r="J81" s="252"/>
      <c r="K81" s="252"/>
    </row>
    <row r="82" spans="1:11" ht="12" customHeight="1">
      <c r="A82" s="244"/>
      <c r="B82" s="236"/>
      <c r="C82" s="245"/>
      <c r="D82" s="239"/>
      <c r="E82" s="237"/>
      <c r="F82" s="237"/>
      <c r="G82" s="237"/>
      <c r="H82" s="239"/>
      <c r="I82" s="237"/>
      <c r="J82" s="237"/>
      <c r="K82" s="237"/>
    </row>
    <row r="83" spans="1:11" ht="12" customHeight="1">
      <c r="A83" s="244"/>
      <c r="B83" s="236"/>
      <c r="C83" s="236"/>
      <c r="D83" s="229"/>
      <c r="E83" s="253"/>
      <c r="F83" s="253"/>
      <c r="G83" s="253"/>
      <c r="H83" s="229"/>
      <c r="I83" s="253"/>
      <c r="J83" s="253"/>
      <c r="K83" s="253"/>
    </row>
    <row r="84" spans="1:11" s="105" customFormat="1" ht="15.75" customHeight="1">
      <c r="A84" s="246"/>
      <c r="B84" s="246"/>
      <c r="C84" s="246"/>
      <c r="D84" s="229"/>
      <c r="E84" s="252"/>
      <c r="F84" s="252"/>
      <c r="G84" s="252"/>
      <c r="H84" s="229"/>
      <c r="I84" s="252"/>
      <c r="J84" s="252"/>
      <c r="K84" s="252"/>
    </row>
    <row r="85" spans="1:11" s="105" customFormat="1" ht="27" customHeight="1">
      <c r="A85" s="416"/>
      <c r="B85" s="416"/>
      <c r="C85" s="416"/>
      <c r="D85" s="247"/>
      <c r="E85" s="231"/>
      <c r="F85" s="231"/>
      <c r="G85" s="231"/>
      <c r="H85" s="247"/>
      <c r="I85" s="231"/>
      <c r="J85" s="231"/>
      <c r="K85" s="231"/>
    </row>
    <row r="86" spans="1:11" s="105" customFormat="1" ht="12.75" customHeight="1">
      <c r="A86" s="102"/>
      <c r="B86" s="96"/>
      <c r="C86" s="37"/>
      <c r="D86" s="247"/>
      <c r="E86" s="367"/>
      <c r="F86" s="367"/>
      <c r="G86" s="367"/>
      <c r="H86" s="247"/>
      <c r="I86" s="391"/>
      <c r="J86" s="391"/>
      <c r="K86" s="391"/>
    </row>
    <row r="87" spans="1:11">
      <c r="A87" s="94"/>
      <c r="C87" s="94"/>
      <c r="D87" s="105"/>
      <c r="E87" s="37"/>
      <c r="F87" s="37"/>
      <c r="G87" s="37"/>
      <c r="H87" s="105"/>
      <c r="I87" s="37"/>
      <c r="J87" s="37"/>
      <c r="K87" s="37"/>
    </row>
    <row r="88" spans="1:11">
      <c r="A88" s="103"/>
      <c r="C88" s="94"/>
      <c r="E88" s="94"/>
      <c r="F88" s="94"/>
      <c r="G88" s="94"/>
      <c r="I88" s="94"/>
      <c r="J88" s="94"/>
      <c r="K88" s="94"/>
    </row>
    <row r="89" spans="1:11">
      <c r="E89" s="94"/>
      <c r="F89" s="94"/>
      <c r="G89" s="94"/>
      <c r="I89" s="94"/>
      <c r="J89" s="94"/>
      <c r="K89" s="94"/>
    </row>
  </sheetData>
  <mergeCells count="3">
    <mergeCell ref="H1:K2"/>
    <mergeCell ref="A85:C85"/>
    <mergeCell ref="D1:G2"/>
  </mergeCells>
  <pageMargins left="0.59055118110236227" right="0.59055118110236227" top="0.59055118110236227" bottom="0.59055118110236227" header="0.51181102362204722" footer="0.51181102362204722"/>
  <pageSetup paperSize="9" scale="73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21"/>
  <sheetViews>
    <sheetView showGridLines="0" view="pageBreakPreview" zoomScale="110" zoomScaleNormal="120" zoomScaleSheetLayoutView="110" workbookViewId="0">
      <pane xSplit="1" ySplit="3" topLeftCell="B32" activePane="bottomRight" state="frozen"/>
      <selection activeCell="B9" sqref="B9:F9"/>
      <selection pane="topRight" activeCell="B9" sqref="B9:F9"/>
      <selection pane="bottomLeft" activeCell="B9" sqref="B9:F9"/>
      <selection pane="bottomRight" activeCell="B91" sqref="B91"/>
    </sheetView>
  </sheetViews>
  <sheetFormatPr defaultRowHeight="14.1" customHeight="1"/>
  <cols>
    <col min="1" max="1" width="63.5703125" style="11" customWidth="1"/>
    <col min="2" max="9" width="12.7109375" style="64" customWidth="1"/>
    <col min="10" max="16384" width="9.140625" style="64"/>
  </cols>
  <sheetData>
    <row r="1" spans="1:9" ht="14.1" customHeight="1">
      <c r="A1" s="423" t="s">
        <v>94</v>
      </c>
      <c r="B1" s="417" t="s">
        <v>199</v>
      </c>
      <c r="C1" s="418"/>
      <c r="D1" s="418"/>
      <c r="E1" s="419"/>
      <c r="F1" s="417" t="s">
        <v>208</v>
      </c>
      <c r="G1" s="418"/>
      <c r="H1" s="418"/>
      <c r="I1" s="419"/>
    </row>
    <row r="2" spans="1:9" ht="14.1" customHeight="1" thickBot="1">
      <c r="A2" s="424"/>
      <c r="B2" s="420"/>
      <c r="C2" s="421"/>
      <c r="D2" s="421"/>
      <c r="E2" s="422"/>
      <c r="F2" s="420"/>
      <c r="G2" s="421"/>
      <c r="H2" s="421"/>
      <c r="I2" s="422"/>
    </row>
    <row r="3" spans="1:9" ht="14.1" customHeight="1" thickBot="1">
      <c r="A3" s="65"/>
      <c r="B3" s="382" t="s">
        <v>124</v>
      </c>
      <c r="C3" s="389" t="s">
        <v>125</v>
      </c>
      <c r="D3" s="382" t="s">
        <v>126</v>
      </c>
      <c r="E3" s="301" t="s">
        <v>127</v>
      </c>
      <c r="F3" s="382" t="s">
        <v>124</v>
      </c>
      <c r="G3" s="383" t="s">
        <v>125</v>
      </c>
      <c r="H3" s="382" t="s">
        <v>126</v>
      </c>
      <c r="I3" s="301" t="s">
        <v>127</v>
      </c>
    </row>
    <row r="4" spans="1:9" ht="14.1" customHeight="1">
      <c r="A4" s="40"/>
      <c r="B4" s="272"/>
      <c r="C4" s="136"/>
      <c r="D4" s="136"/>
      <c r="E4" s="136"/>
      <c r="F4" s="272"/>
      <c r="G4" s="136"/>
      <c r="H4" s="136"/>
      <c r="I4" s="136"/>
    </row>
    <row r="5" spans="1:9" ht="14.1" customHeight="1">
      <c r="A5" s="50" t="s">
        <v>166</v>
      </c>
      <c r="B5" s="271"/>
      <c r="C5" s="137"/>
      <c r="D5" s="137"/>
      <c r="E5" s="137"/>
      <c r="F5" s="271"/>
      <c r="G5" s="137"/>
      <c r="H5" s="137"/>
      <c r="I5" s="137"/>
    </row>
    <row r="6" spans="1:9" ht="6.75" customHeight="1">
      <c r="A6" s="40"/>
      <c r="B6" s="272"/>
      <c r="C6" s="136"/>
      <c r="D6" s="136"/>
      <c r="E6" s="136"/>
      <c r="F6" s="272"/>
      <c r="G6" s="136"/>
      <c r="H6" s="136"/>
      <c r="I6" s="136"/>
    </row>
    <row r="7" spans="1:9" ht="14.1" customHeight="1">
      <c r="A7" s="51" t="s">
        <v>107</v>
      </c>
      <c r="B7" s="270"/>
      <c r="C7" s="53"/>
      <c r="D7" s="53"/>
      <c r="E7" s="53"/>
      <c r="F7" s="270"/>
      <c r="G7" s="53"/>
      <c r="H7" s="53"/>
      <c r="I7" s="53"/>
    </row>
    <row r="8" spans="1:9" ht="14.1" customHeight="1">
      <c r="B8" s="273"/>
      <c r="C8" s="55"/>
      <c r="D8" s="55"/>
      <c r="E8" s="55"/>
      <c r="F8" s="273"/>
      <c r="G8" s="55"/>
      <c r="H8" s="55"/>
      <c r="I8" s="55"/>
    </row>
    <row r="9" spans="1:9" ht="14.1" customHeight="1">
      <c r="A9" s="40" t="s">
        <v>195</v>
      </c>
      <c r="B9" s="269">
        <v>0.44800000000000001</v>
      </c>
      <c r="C9" s="76">
        <v>0.44800000000000001</v>
      </c>
      <c r="D9" s="76">
        <v>0.45</v>
      </c>
      <c r="E9" s="76">
        <v>0.44900000000000001</v>
      </c>
      <c r="F9" s="269" t="s">
        <v>139</v>
      </c>
      <c r="G9" s="76"/>
      <c r="H9" s="76"/>
      <c r="I9" s="76"/>
    </row>
    <row r="10" spans="1:9" ht="14.1" customHeight="1">
      <c r="A10" s="40" t="s">
        <v>108</v>
      </c>
      <c r="B10" s="256">
        <v>5297842</v>
      </c>
      <c r="C10" s="75">
        <v>5305926</v>
      </c>
      <c r="D10" s="75">
        <v>5302450</v>
      </c>
      <c r="E10" s="75">
        <v>5329996</v>
      </c>
      <c r="F10" s="256">
        <v>5305191</v>
      </c>
      <c r="G10" s="75"/>
      <c r="H10" s="75"/>
      <c r="I10" s="75"/>
    </row>
    <row r="11" spans="1:9" ht="14.1" customHeight="1">
      <c r="A11" s="46" t="s">
        <v>109</v>
      </c>
      <c r="B11" s="366">
        <v>0.64800000000000002</v>
      </c>
      <c r="C11" s="67">
        <f>3481130/C10</f>
        <v>0.65608340561100931</v>
      </c>
      <c r="D11" s="67">
        <f>3537218/D10</f>
        <v>0.66709125027110105</v>
      </c>
      <c r="E11" s="67">
        <v>0.67200000000000004</v>
      </c>
      <c r="F11" s="366">
        <v>0.68200000000000005</v>
      </c>
      <c r="G11" s="67"/>
      <c r="H11" s="67"/>
      <c r="I11" s="67"/>
    </row>
    <row r="12" spans="1:9" ht="14.1" customHeight="1">
      <c r="A12" s="40" t="s">
        <v>116</v>
      </c>
      <c r="B12" s="268">
        <v>205</v>
      </c>
      <c r="C12" s="69">
        <v>217</v>
      </c>
      <c r="D12" s="69">
        <v>212.33697076013371</v>
      </c>
      <c r="E12" s="69">
        <v>210.7</v>
      </c>
      <c r="F12" s="268">
        <v>211.6</v>
      </c>
      <c r="G12" s="69"/>
      <c r="H12" s="69"/>
      <c r="I12" s="69"/>
    </row>
    <row r="13" spans="1:9" ht="14.1" customHeight="1">
      <c r="A13" s="40" t="s">
        <v>160</v>
      </c>
      <c r="B13" s="268">
        <v>3307.8504515701879</v>
      </c>
      <c r="C13" s="69">
        <v>3441.2939949005108</v>
      </c>
      <c r="D13" s="69">
        <v>3533.0119068259614</v>
      </c>
      <c r="E13" s="69">
        <v>3477.803462192187</v>
      </c>
      <c r="F13" s="268">
        <v>3447</v>
      </c>
      <c r="G13" s="69"/>
      <c r="H13" s="69"/>
      <c r="I13" s="69"/>
    </row>
    <row r="14" spans="1:9" ht="14.1" customHeight="1">
      <c r="A14" s="46" t="s">
        <v>161</v>
      </c>
      <c r="B14" s="267">
        <v>4573.8679528096118</v>
      </c>
      <c r="C14" s="74">
        <v>4695.6903924209391</v>
      </c>
      <c r="D14" s="74">
        <v>4746.3533113778394</v>
      </c>
      <c r="E14" s="74">
        <v>4662.8344076455187</v>
      </c>
      <c r="F14" s="267">
        <v>4605</v>
      </c>
      <c r="G14" s="74"/>
      <c r="H14" s="74"/>
      <c r="I14" s="74"/>
    </row>
    <row r="15" spans="1:9" ht="14.1" customHeight="1">
      <c r="A15" s="46" t="s">
        <v>162</v>
      </c>
      <c r="B15" s="267">
        <v>997.87666507767972</v>
      </c>
      <c r="C15" s="74">
        <v>1095.4763049827673</v>
      </c>
      <c r="D15" s="74">
        <v>1136.169577011621</v>
      </c>
      <c r="E15" s="74">
        <v>1085.1567945569914</v>
      </c>
      <c r="F15" s="267">
        <v>1015</v>
      </c>
      <c r="G15" s="74"/>
      <c r="H15" s="74"/>
      <c r="I15" s="74"/>
    </row>
    <row r="16" spans="1:9" ht="14.1" customHeight="1">
      <c r="A16" s="40" t="s">
        <v>112</v>
      </c>
      <c r="B16" s="266">
        <v>0.13100000000000001</v>
      </c>
      <c r="C16" s="70">
        <v>0.14899999999999999</v>
      </c>
      <c r="D16" s="70">
        <v>0.18189334862847717</v>
      </c>
      <c r="E16" s="70">
        <v>0.158</v>
      </c>
      <c r="F16" s="266">
        <v>0.18</v>
      </c>
      <c r="G16" s="70"/>
      <c r="H16" s="70"/>
      <c r="I16" s="70"/>
    </row>
    <row r="17" spans="1:9" ht="14.1" customHeight="1">
      <c r="A17" s="46" t="s">
        <v>110</v>
      </c>
      <c r="B17" s="265">
        <v>9.8000000000000004E-2</v>
      </c>
      <c r="C17" s="67">
        <v>7.8509451695677759E-2</v>
      </c>
      <c r="D17" s="67">
        <v>7.4078298650073995E-2</v>
      </c>
      <c r="E17" s="67">
        <v>8.4000000000000005E-2</v>
      </c>
      <c r="F17" s="265">
        <v>9.1999999999999998E-2</v>
      </c>
      <c r="G17" s="67"/>
      <c r="H17" s="67"/>
      <c r="I17" s="67"/>
    </row>
    <row r="18" spans="1:9" ht="14.1" customHeight="1">
      <c r="A18" s="46" t="s">
        <v>111</v>
      </c>
      <c r="B18" s="265">
        <v>0.18</v>
      </c>
      <c r="C18" s="67">
        <v>0.28030560813541278</v>
      </c>
      <c r="D18" s="67">
        <v>0.39487188427378966</v>
      </c>
      <c r="E18" s="67">
        <v>0.30499999999999999</v>
      </c>
      <c r="F18" s="265">
        <v>0.36399999999999999</v>
      </c>
      <c r="G18" s="67"/>
      <c r="H18" s="67"/>
      <c r="I18" s="67"/>
    </row>
    <row r="19" spans="1:9" ht="14.1" customHeight="1">
      <c r="A19" s="47" t="s">
        <v>163</v>
      </c>
      <c r="B19" s="266">
        <v>0.39</v>
      </c>
      <c r="C19" s="70">
        <v>0.43286715840210299</v>
      </c>
      <c r="D19" s="70">
        <v>0.44184885338278829</v>
      </c>
      <c r="E19" s="70">
        <v>0.44540000000000002</v>
      </c>
      <c r="F19" s="266">
        <v>0.45650000000000002</v>
      </c>
      <c r="G19" s="70"/>
      <c r="H19" s="70"/>
      <c r="I19" s="70"/>
    </row>
    <row r="20" spans="1:9" ht="14.1" customHeight="1">
      <c r="A20" s="40" t="s">
        <v>140</v>
      </c>
      <c r="B20" s="268">
        <v>2870496</v>
      </c>
      <c r="C20" s="75">
        <v>2915379</v>
      </c>
      <c r="D20" s="75">
        <v>2979571</v>
      </c>
      <c r="E20" s="75">
        <v>3011938</v>
      </c>
      <c r="F20" s="264">
        <v>3026145</v>
      </c>
      <c r="G20" s="75"/>
      <c r="H20" s="75"/>
      <c r="I20" s="75"/>
    </row>
    <row r="21" spans="1:9" ht="14.1" customHeight="1">
      <c r="A21" s="40"/>
      <c r="B21" s="272"/>
      <c r="C21" s="136"/>
      <c r="D21" s="136"/>
      <c r="E21" s="136"/>
      <c r="F21" s="272"/>
      <c r="G21" s="136"/>
      <c r="H21" s="136"/>
      <c r="I21" s="136"/>
    </row>
    <row r="22" spans="1:9" ht="14.1" customHeight="1">
      <c r="A22" s="51" t="s">
        <v>95</v>
      </c>
      <c r="B22" s="263"/>
      <c r="C22" s="57"/>
      <c r="D22" s="57"/>
      <c r="E22" s="57"/>
      <c r="F22" s="263"/>
      <c r="G22" s="57"/>
      <c r="H22" s="57"/>
      <c r="I22" s="57"/>
    </row>
    <row r="23" spans="1:9" ht="14.1" customHeight="1">
      <c r="A23" s="40"/>
      <c r="B23" s="272"/>
      <c r="C23" s="52"/>
      <c r="D23" s="52"/>
      <c r="E23" s="52"/>
      <c r="F23" s="272"/>
      <c r="G23" s="52"/>
      <c r="H23" s="52"/>
      <c r="I23" s="52"/>
    </row>
    <row r="24" spans="1:9" ht="14.1" customHeight="1">
      <c r="A24" s="50" t="s">
        <v>121</v>
      </c>
      <c r="B24" s="272"/>
      <c r="C24" s="136"/>
      <c r="D24" s="136"/>
      <c r="E24" s="136"/>
      <c r="F24" s="272"/>
      <c r="G24" s="136"/>
      <c r="H24" s="136"/>
      <c r="I24" s="136"/>
    </row>
    <row r="25" spans="1:9" ht="14.1" customHeight="1">
      <c r="A25" s="47" t="s">
        <v>147</v>
      </c>
      <c r="B25" s="262">
        <v>1401632</v>
      </c>
      <c r="C25" s="69">
        <v>1391050</v>
      </c>
      <c r="D25" s="69">
        <v>1385153</v>
      </c>
      <c r="E25" s="69">
        <v>1383293</v>
      </c>
      <c r="F25" s="262">
        <v>1377574</v>
      </c>
      <c r="G25" s="69"/>
      <c r="H25" s="69"/>
      <c r="I25" s="69"/>
    </row>
    <row r="26" spans="1:9" ht="12.75" customHeight="1">
      <c r="A26" s="11" t="s">
        <v>97</v>
      </c>
      <c r="B26" s="261">
        <v>680443</v>
      </c>
      <c r="C26" s="74">
        <v>598018.28435000009</v>
      </c>
      <c r="D26" s="74">
        <v>558258.20468333329</v>
      </c>
      <c r="E26" s="74">
        <v>599687</v>
      </c>
      <c r="F26" s="261">
        <v>579960</v>
      </c>
      <c r="G26" s="74"/>
      <c r="H26" s="74"/>
      <c r="I26" s="74"/>
    </row>
    <row r="27" spans="1:9" ht="14.1" customHeight="1">
      <c r="A27" s="47" t="s">
        <v>137</v>
      </c>
      <c r="B27" s="262">
        <v>161</v>
      </c>
      <c r="C27" s="69">
        <v>142.81047884340592</v>
      </c>
      <c r="D27" s="69">
        <v>134.11169584475044</v>
      </c>
      <c r="E27" s="69">
        <v>144</v>
      </c>
      <c r="F27" s="262">
        <v>140</v>
      </c>
      <c r="G27" s="69"/>
      <c r="H27" s="69"/>
      <c r="I27" s="69"/>
    </row>
    <row r="28" spans="1:9" ht="14.1" customHeight="1">
      <c r="A28" s="47" t="s">
        <v>138</v>
      </c>
      <c r="B28" s="262">
        <v>2327.3241365839826</v>
      </c>
      <c r="C28" s="69">
        <v>2383.3115821308411</v>
      </c>
      <c r="D28" s="69">
        <v>2263.0577159038698</v>
      </c>
      <c r="E28" s="69">
        <v>2039.5790086310601</v>
      </c>
      <c r="F28" s="262">
        <v>2252</v>
      </c>
      <c r="G28" s="69"/>
      <c r="H28" s="69"/>
      <c r="I28" s="69"/>
    </row>
    <row r="29" spans="1:9" ht="14.1" customHeight="1">
      <c r="A29" s="40"/>
      <c r="B29" s="273"/>
      <c r="C29" s="67"/>
      <c r="D29" s="67"/>
      <c r="E29" s="67"/>
      <c r="F29" s="273"/>
      <c r="G29" s="67"/>
      <c r="H29" s="67"/>
      <c r="I29" s="67"/>
    </row>
    <row r="30" spans="1:9" ht="14.1" customHeight="1">
      <c r="A30" s="50" t="s">
        <v>98</v>
      </c>
      <c r="B30" s="273"/>
      <c r="C30" s="67"/>
      <c r="D30" s="67"/>
      <c r="E30" s="67"/>
      <c r="F30" s="273"/>
      <c r="G30" s="67"/>
      <c r="H30" s="67"/>
      <c r="I30" s="67"/>
    </row>
    <row r="31" spans="1:9" ht="14.1" customHeight="1">
      <c r="A31" s="47" t="s">
        <v>211</v>
      </c>
      <c r="B31" s="266">
        <v>0.377</v>
      </c>
      <c r="C31" s="76">
        <v>0.378</v>
      </c>
      <c r="D31" s="76">
        <v>0.38100000000000001</v>
      </c>
      <c r="E31" s="76">
        <v>0.38300000000000001</v>
      </c>
      <c r="F31" s="266">
        <v>0.38700000000000001</v>
      </c>
      <c r="G31" s="76"/>
      <c r="H31" s="76"/>
      <c r="I31" s="76"/>
    </row>
    <row r="32" spans="1:9" ht="14.1" customHeight="1">
      <c r="A32" s="46" t="s">
        <v>99</v>
      </c>
      <c r="B32" s="274">
        <v>547806</v>
      </c>
      <c r="C32" s="72">
        <v>548450</v>
      </c>
      <c r="D32" s="72">
        <v>546704</v>
      </c>
      <c r="E32" s="72">
        <v>542072</v>
      </c>
      <c r="F32" s="274">
        <v>534547</v>
      </c>
      <c r="G32" s="72"/>
      <c r="H32" s="72"/>
      <c r="I32" s="72"/>
    </row>
    <row r="33" spans="1:9" ht="14.1" customHeight="1">
      <c r="A33" s="46" t="s">
        <v>100</v>
      </c>
      <c r="B33" s="274">
        <v>374478</v>
      </c>
      <c r="C33" s="72">
        <v>378796</v>
      </c>
      <c r="D33" s="72">
        <v>389182</v>
      </c>
      <c r="E33" s="72">
        <v>396091</v>
      </c>
      <c r="F33" s="274">
        <v>405859</v>
      </c>
      <c r="G33" s="72"/>
      <c r="H33" s="72"/>
      <c r="I33" s="72"/>
    </row>
    <row r="34" spans="1:9" ht="14.1" customHeight="1">
      <c r="A34" s="46" t="s">
        <v>101</v>
      </c>
      <c r="B34" s="274">
        <v>166229</v>
      </c>
      <c r="C34" s="72">
        <v>177210</v>
      </c>
      <c r="D34" s="72">
        <v>190518</v>
      </c>
      <c r="E34" s="72">
        <v>209565</v>
      </c>
      <c r="F34" s="274">
        <v>229767</v>
      </c>
      <c r="G34" s="72"/>
      <c r="H34" s="72"/>
      <c r="I34" s="72"/>
    </row>
    <row r="35" spans="1:9" ht="14.1" customHeight="1">
      <c r="A35" s="47" t="s">
        <v>102</v>
      </c>
      <c r="B35" s="260">
        <f>SUM(B32:B34)</f>
        <v>1088513</v>
      </c>
      <c r="C35" s="68">
        <v>1104456</v>
      </c>
      <c r="D35" s="68">
        <v>1126404</v>
      </c>
      <c r="E35" s="68">
        <v>1147728</v>
      </c>
      <c r="F35" s="260">
        <v>1170173</v>
      </c>
      <c r="G35" s="68"/>
      <c r="H35" s="68"/>
      <c r="I35" s="68"/>
    </row>
    <row r="36" spans="1:9" ht="14.1" customHeight="1">
      <c r="A36" s="47" t="s">
        <v>164</v>
      </c>
      <c r="B36" s="260">
        <v>3494.2989308382366</v>
      </c>
      <c r="C36" s="68">
        <v>3466.2218943617595</v>
      </c>
      <c r="D36" s="68">
        <v>3428.2265343999402</v>
      </c>
      <c r="E36" s="68">
        <v>3478.0299099460585</v>
      </c>
      <c r="F36" s="260">
        <v>3485</v>
      </c>
      <c r="G36" s="68"/>
      <c r="H36" s="68"/>
      <c r="I36" s="68"/>
    </row>
    <row r="37" spans="1:9" ht="14.1" customHeight="1">
      <c r="A37" s="47" t="s">
        <v>122</v>
      </c>
      <c r="B37" s="260">
        <v>31186</v>
      </c>
      <c r="C37" s="68">
        <v>30596</v>
      </c>
      <c r="D37" s="68">
        <v>29601</v>
      </c>
      <c r="E37" s="68">
        <v>28927</v>
      </c>
      <c r="F37" s="260">
        <v>27863</v>
      </c>
      <c r="G37" s="68"/>
      <c r="H37" s="68"/>
      <c r="I37" s="68"/>
    </row>
    <row r="38" spans="1:9" ht="14.1" customHeight="1">
      <c r="B38" s="273"/>
      <c r="C38" s="67"/>
      <c r="D38" s="67"/>
      <c r="E38" s="67"/>
      <c r="F38" s="273"/>
      <c r="G38" s="67"/>
      <c r="H38" s="67"/>
      <c r="I38" s="67"/>
    </row>
    <row r="39" spans="1:9" ht="14.1" customHeight="1">
      <c r="A39" s="50" t="s">
        <v>103</v>
      </c>
      <c r="B39" s="273"/>
      <c r="C39" s="67"/>
      <c r="D39" s="67"/>
      <c r="E39" s="67"/>
      <c r="F39" s="273"/>
      <c r="G39" s="67"/>
      <c r="H39" s="67"/>
      <c r="I39" s="67"/>
    </row>
    <row r="40" spans="1:9" ht="14.1" customHeight="1">
      <c r="A40" s="40" t="s">
        <v>212</v>
      </c>
      <c r="B40" s="269">
        <v>0.29199999999999998</v>
      </c>
      <c r="C40" s="76">
        <v>0.29299999999999998</v>
      </c>
      <c r="D40" s="76">
        <v>0.29799999999999999</v>
      </c>
      <c r="E40" s="76">
        <v>0.30599999999999999</v>
      </c>
      <c r="F40" s="269" t="s">
        <v>210</v>
      </c>
      <c r="G40" s="76"/>
      <c r="H40" s="76"/>
      <c r="I40" s="76"/>
    </row>
    <row r="41" spans="1:9" ht="14.1" customHeight="1">
      <c r="A41" s="46" t="s">
        <v>104</v>
      </c>
      <c r="B41" s="261">
        <v>115200</v>
      </c>
      <c r="C41" s="74">
        <v>109845</v>
      </c>
      <c r="D41" s="74">
        <v>112773</v>
      </c>
      <c r="E41" s="74">
        <v>108974</v>
      </c>
      <c r="F41" s="261">
        <v>110348</v>
      </c>
      <c r="G41" s="74"/>
      <c r="H41" s="74"/>
      <c r="I41" s="74"/>
    </row>
    <row r="42" spans="1:9" ht="14.1" customHeight="1">
      <c r="A42" s="46" t="s">
        <v>123</v>
      </c>
      <c r="B42" s="261">
        <v>274556</v>
      </c>
      <c r="C42" s="74">
        <v>270065</v>
      </c>
      <c r="D42" s="74">
        <v>266920</v>
      </c>
      <c r="E42" s="74">
        <v>263770</v>
      </c>
      <c r="F42" s="261">
        <v>258499</v>
      </c>
      <c r="G42" s="74"/>
      <c r="H42" s="74"/>
      <c r="I42" s="74"/>
    </row>
    <row r="43" spans="1:9" ht="14.1" customHeight="1">
      <c r="A43" s="46" t="s">
        <v>105</v>
      </c>
      <c r="B43" s="261">
        <v>649115</v>
      </c>
      <c r="C43" s="74">
        <v>665009</v>
      </c>
      <c r="D43" s="74">
        <v>686053</v>
      </c>
      <c r="E43" s="74">
        <v>714980</v>
      </c>
      <c r="F43" s="261">
        <v>737797</v>
      </c>
      <c r="G43" s="74"/>
      <c r="H43" s="74"/>
      <c r="I43" s="74"/>
    </row>
    <row r="44" spans="1:9" ht="14.1" customHeight="1">
      <c r="A44" s="47" t="s">
        <v>106</v>
      </c>
      <c r="B44" s="262">
        <f>SUM(B41:B43)</f>
        <v>1038871</v>
      </c>
      <c r="C44" s="69">
        <f>SUM(C41:C43)</f>
        <v>1044919</v>
      </c>
      <c r="D44" s="69">
        <v>1065746</v>
      </c>
      <c r="E44" s="69">
        <v>1087724</v>
      </c>
      <c r="F44" s="262">
        <v>1106644</v>
      </c>
      <c r="G44" s="69"/>
      <c r="H44" s="69"/>
      <c r="I44" s="69"/>
    </row>
    <row r="45" spans="1:9" ht="14.1" customHeight="1">
      <c r="A45" s="40" t="s">
        <v>165</v>
      </c>
      <c r="B45" s="262">
        <v>3567.793857727399</v>
      </c>
      <c r="C45" s="69">
        <v>3412.0616049230625</v>
      </c>
      <c r="D45" s="69">
        <v>3355.3648114509233</v>
      </c>
      <c r="E45" s="69">
        <v>3369.9654646683061</v>
      </c>
      <c r="F45" s="262">
        <v>3312</v>
      </c>
      <c r="G45" s="69"/>
      <c r="H45" s="69"/>
      <c r="I45" s="69"/>
    </row>
    <row r="46" spans="1:9" ht="14.1" customHeight="1">
      <c r="A46" s="40"/>
      <c r="B46" s="273"/>
      <c r="C46" s="67"/>
      <c r="D46" s="67"/>
      <c r="E46" s="67"/>
      <c r="F46" s="273"/>
      <c r="G46" s="67"/>
      <c r="H46" s="67"/>
      <c r="I46" s="67"/>
    </row>
    <row r="47" spans="1:9" ht="14.1" customHeight="1">
      <c r="A47" s="50" t="s">
        <v>209</v>
      </c>
      <c r="B47" s="273"/>
      <c r="C47" s="67"/>
      <c r="D47" s="67"/>
      <c r="E47" s="67"/>
      <c r="F47" s="273"/>
      <c r="G47" s="67"/>
      <c r="H47" s="67"/>
      <c r="I47" s="67"/>
    </row>
    <row r="48" spans="1:9" ht="3" customHeight="1">
      <c r="B48" s="273"/>
      <c r="C48" s="67"/>
      <c r="D48" s="67"/>
      <c r="E48" s="67"/>
      <c r="F48" s="273"/>
      <c r="G48" s="67"/>
      <c r="H48" s="67"/>
      <c r="I48" s="67"/>
    </row>
    <row r="49" spans="1:9" ht="14.1" customHeight="1">
      <c r="A49" s="51" t="s">
        <v>107</v>
      </c>
      <c r="B49" s="270"/>
      <c r="C49" s="58"/>
      <c r="D49" s="58"/>
      <c r="E49" s="58"/>
      <c r="F49" s="270"/>
      <c r="G49" s="58"/>
      <c r="H49" s="58"/>
      <c r="I49" s="58"/>
    </row>
    <row r="50" spans="1:9" ht="14.1" customHeight="1">
      <c r="A50" s="40"/>
      <c r="B50" s="273"/>
      <c r="C50" s="55"/>
      <c r="D50" s="55"/>
      <c r="E50" s="55"/>
      <c r="F50" s="273"/>
      <c r="G50" s="55"/>
      <c r="H50" s="55"/>
      <c r="I50" s="55"/>
    </row>
    <row r="51" spans="1:9" ht="14.1" customHeight="1">
      <c r="A51" s="40" t="s">
        <v>213</v>
      </c>
      <c r="B51" s="259">
        <v>1.0389999999999999</v>
      </c>
      <c r="C51" s="70">
        <v>1.03131021194605</v>
      </c>
      <c r="D51" s="70">
        <v>1.1040462427745665</v>
      </c>
      <c r="E51" s="70">
        <v>1.1040000000000001</v>
      </c>
      <c r="F51" s="259">
        <v>1.0389999999999999</v>
      </c>
      <c r="G51" s="70"/>
      <c r="H51" s="70"/>
      <c r="I51" s="70"/>
    </row>
    <row r="52" spans="1:9" ht="14.1" customHeight="1">
      <c r="A52" s="40" t="s">
        <v>214</v>
      </c>
      <c r="B52" s="259">
        <v>0.48599999999999999</v>
      </c>
      <c r="C52" s="70">
        <v>0.48388603456328816</v>
      </c>
      <c r="D52" s="70">
        <v>0.48952879581151831</v>
      </c>
      <c r="E52" s="70">
        <v>0.49</v>
      </c>
      <c r="F52" s="259">
        <v>0.496</v>
      </c>
      <c r="G52" s="70"/>
      <c r="H52" s="70"/>
      <c r="I52" s="70"/>
    </row>
    <row r="53" spans="1:9" ht="14.1" customHeight="1">
      <c r="A53" s="48" t="s">
        <v>108</v>
      </c>
      <c r="B53" s="262">
        <v>1174266</v>
      </c>
      <c r="C53" s="69">
        <v>1172368</v>
      </c>
      <c r="D53" s="69">
        <v>1236623</v>
      </c>
      <c r="E53" s="69">
        <v>1205728</v>
      </c>
      <c r="F53" s="262">
        <v>1188524</v>
      </c>
      <c r="G53" s="69"/>
      <c r="H53" s="69"/>
      <c r="I53" s="69"/>
    </row>
    <row r="54" spans="1:9" ht="14.1" customHeight="1">
      <c r="A54" s="49" t="s">
        <v>109</v>
      </c>
      <c r="B54" s="273">
        <v>0.48899999999999999</v>
      </c>
      <c r="C54" s="67">
        <v>0.4985713372675174</v>
      </c>
      <c r="D54" s="67">
        <v>0.4789542145702213</v>
      </c>
      <c r="E54" s="67">
        <v>0.503</v>
      </c>
      <c r="F54" s="273">
        <v>0.51500000000000001</v>
      </c>
      <c r="G54" s="67"/>
      <c r="H54" s="67"/>
      <c r="I54" s="67"/>
    </row>
    <row r="55" spans="1:9" ht="14.1" customHeight="1">
      <c r="A55" s="40" t="s">
        <v>116</v>
      </c>
      <c r="B55" s="258">
        <v>219</v>
      </c>
      <c r="C55" s="71">
        <v>234</v>
      </c>
      <c r="D55" s="71">
        <v>225</v>
      </c>
      <c r="E55" s="71">
        <v>231</v>
      </c>
      <c r="F55" s="258">
        <v>220</v>
      </c>
      <c r="G55" s="71"/>
      <c r="H55" s="71"/>
      <c r="I55" s="71"/>
    </row>
    <row r="56" spans="1:9" ht="14.1" customHeight="1">
      <c r="A56" s="40" t="s">
        <v>160</v>
      </c>
      <c r="B56" s="262">
        <v>1573.8974186072171</v>
      </c>
      <c r="C56" s="69">
        <v>1654.3285084157728</v>
      </c>
      <c r="D56" s="69">
        <v>1766.0864833278497</v>
      </c>
      <c r="E56" s="69">
        <v>1755.747492097305</v>
      </c>
      <c r="F56" s="262">
        <v>1640</v>
      </c>
      <c r="G56" s="69"/>
      <c r="H56" s="69"/>
      <c r="I56" s="69"/>
    </row>
    <row r="57" spans="1:9" ht="14.1" customHeight="1">
      <c r="A57" s="40"/>
      <c r="B57" s="273"/>
      <c r="C57" s="67"/>
      <c r="D57" s="67"/>
      <c r="E57" s="67"/>
      <c r="F57" s="273"/>
      <c r="G57" s="67"/>
      <c r="H57" s="67"/>
      <c r="I57" s="67"/>
    </row>
    <row r="58" spans="1:9" ht="14.1" customHeight="1">
      <c r="A58" s="51" t="s">
        <v>95</v>
      </c>
      <c r="B58" s="270"/>
      <c r="C58" s="54"/>
      <c r="D58" s="54"/>
      <c r="E58" s="54"/>
      <c r="F58" s="270"/>
      <c r="G58" s="54"/>
      <c r="H58" s="54"/>
      <c r="I58" s="54"/>
    </row>
    <row r="59" spans="1:9" ht="14.1" customHeight="1">
      <c r="B59" s="273"/>
      <c r="C59" s="55"/>
      <c r="D59" s="55"/>
      <c r="E59" s="55"/>
      <c r="F59" s="273"/>
      <c r="G59" s="55"/>
      <c r="H59" s="55"/>
      <c r="I59" s="55"/>
    </row>
    <row r="60" spans="1:9" ht="14.1" customHeight="1">
      <c r="A60" s="50" t="s">
        <v>96</v>
      </c>
      <c r="B60" s="273"/>
      <c r="C60" s="67"/>
      <c r="D60" s="67"/>
      <c r="E60" s="67"/>
      <c r="F60" s="273"/>
      <c r="G60" s="67"/>
      <c r="H60" s="67"/>
      <c r="I60" s="67"/>
    </row>
    <row r="61" spans="1:9" ht="14.1" customHeight="1">
      <c r="A61" s="11" t="s">
        <v>113</v>
      </c>
      <c r="B61" s="273">
        <v>0.104</v>
      </c>
      <c r="C61" s="67">
        <v>0.10456242600856024</v>
      </c>
      <c r="D61" s="67">
        <v>0.10444595689204798</v>
      </c>
      <c r="E61" s="67">
        <v>0.106</v>
      </c>
      <c r="F61" s="273">
        <v>0.106</v>
      </c>
      <c r="G61" s="67"/>
      <c r="H61" s="67"/>
      <c r="I61" s="67"/>
    </row>
    <row r="62" spans="1:9" ht="14.1" customHeight="1">
      <c r="A62" s="107" t="s">
        <v>148</v>
      </c>
      <c r="B62" s="260">
        <v>209039</v>
      </c>
      <c r="C62" s="68">
        <v>209562</v>
      </c>
      <c r="D62" s="68">
        <v>210333</v>
      </c>
      <c r="E62" s="68">
        <v>212345</v>
      </c>
      <c r="F62" s="260">
        <v>212204</v>
      </c>
      <c r="G62" s="68"/>
      <c r="H62" s="68"/>
      <c r="I62" s="68"/>
    </row>
    <row r="63" spans="1:9" ht="14.1" customHeight="1">
      <c r="A63" s="139" t="s">
        <v>149</v>
      </c>
      <c r="B63" s="260">
        <v>36056</v>
      </c>
      <c r="C63" s="68">
        <v>34074.463000000003</v>
      </c>
      <c r="D63" s="68">
        <v>32767.54694</v>
      </c>
      <c r="E63" s="68">
        <v>32768</v>
      </c>
      <c r="F63" s="260">
        <v>171477</v>
      </c>
      <c r="G63" s="68"/>
      <c r="H63" s="68"/>
      <c r="I63" s="68"/>
    </row>
    <row r="64" spans="1:9" ht="14.1" customHeight="1">
      <c r="A64" s="106"/>
      <c r="B64" s="273"/>
      <c r="C64" s="67"/>
      <c r="D64" s="67"/>
      <c r="E64" s="67"/>
      <c r="F64" s="273"/>
      <c r="G64" s="67"/>
      <c r="H64" s="67"/>
      <c r="I64" s="67"/>
    </row>
    <row r="65" spans="1:9" ht="14.1" customHeight="1">
      <c r="A65" s="50" t="s">
        <v>114</v>
      </c>
      <c r="B65" s="273"/>
      <c r="C65" s="67"/>
      <c r="D65" s="67"/>
      <c r="E65" s="67"/>
      <c r="F65" s="273"/>
      <c r="G65" s="67"/>
      <c r="H65" s="67"/>
      <c r="I65" s="67"/>
    </row>
    <row r="66" spans="1:9" ht="14.1" customHeight="1">
      <c r="A66" s="46" t="s">
        <v>196</v>
      </c>
      <c r="B66" s="274">
        <v>168608</v>
      </c>
      <c r="C66" s="72">
        <v>171321</v>
      </c>
      <c r="D66" s="72">
        <v>174744</v>
      </c>
      <c r="E66" s="72">
        <v>178760</v>
      </c>
      <c r="F66" s="274">
        <v>180379</v>
      </c>
      <c r="G66" s="72"/>
      <c r="H66" s="72"/>
      <c r="I66" s="72"/>
    </row>
    <row r="67" spans="1:9" ht="14.1" customHeight="1">
      <c r="A67" s="46" t="s">
        <v>197</v>
      </c>
      <c r="B67" s="274">
        <v>19110</v>
      </c>
      <c r="C67" s="72">
        <v>18608</v>
      </c>
      <c r="D67" s="72">
        <v>18012</v>
      </c>
      <c r="E67" s="72">
        <v>17503</v>
      </c>
      <c r="F67" s="274">
        <v>17139</v>
      </c>
      <c r="G67" s="72"/>
      <c r="H67" s="72"/>
      <c r="I67" s="72"/>
    </row>
    <row r="68" spans="1:9" ht="14.1" customHeight="1">
      <c r="A68" s="40" t="s">
        <v>167</v>
      </c>
      <c r="B68" s="260">
        <f>SUM(B66:B67)</f>
        <v>187718</v>
      </c>
      <c r="C68" s="68">
        <v>189929</v>
      </c>
      <c r="D68" s="68">
        <v>192756</v>
      </c>
      <c r="E68" s="68">
        <v>196263</v>
      </c>
      <c r="F68" s="260">
        <v>197518</v>
      </c>
      <c r="G68" s="68"/>
      <c r="H68" s="68"/>
      <c r="I68" s="68"/>
    </row>
    <row r="69" spans="1:9" ht="14.1" customHeight="1">
      <c r="A69" s="59" t="s">
        <v>115</v>
      </c>
      <c r="B69" s="257">
        <v>119094</v>
      </c>
      <c r="C69" s="73">
        <v>121734</v>
      </c>
      <c r="D69" s="73">
        <v>124113</v>
      </c>
      <c r="E69" s="73">
        <v>128406</v>
      </c>
      <c r="F69" s="257">
        <v>130255</v>
      </c>
      <c r="G69" s="73"/>
      <c r="H69" s="73"/>
      <c r="I69" s="73"/>
    </row>
    <row r="70" spans="1:9" ht="14.1" customHeight="1">
      <c r="A70" s="248"/>
    </row>
    <row r="72" spans="1:9" ht="14.1" customHeight="1">
      <c r="A72" s="11" t="s">
        <v>215</v>
      </c>
    </row>
    <row r="73" spans="1:9" ht="14.1" customHeight="1">
      <c r="A73" s="11" t="s">
        <v>216</v>
      </c>
    </row>
    <row r="74" spans="1:9" ht="15">
      <c r="A74" s="11" t="s">
        <v>217</v>
      </c>
    </row>
    <row r="75" spans="1:9" ht="15">
      <c r="A75" s="11" t="s">
        <v>218</v>
      </c>
    </row>
    <row r="76" spans="1:9" ht="12.75"/>
    <row r="77" spans="1:9" ht="12.75"/>
    <row r="78" spans="1:9" ht="12.75"/>
    <row r="79" spans="1:9" ht="12.75"/>
    <row r="80" spans="1:9" ht="12.75"/>
    <row r="81" spans="1:1" ht="12.75"/>
    <row r="82" spans="1:1" ht="12.75"/>
    <row r="83" spans="1:1" ht="12.75"/>
    <row r="84" spans="1:1" ht="12.75"/>
    <row r="85" spans="1:1" ht="12.75"/>
    <row r="86" spans="1:1" ht="12.75"/>
    <row r="87" spans="1:1" ht="12.75">
      <c r="A87" s="40"/>
    </row>
    <row r="88" spans="1:1" ht="12.75"/>
    <row r="89" spans="1:1" ht="12.75"/>
    <row r="90" spans="1:1" ht="12.75"/>
    <row r="91" spans="1:1" ht="12.75"/>
    <row r="92" spans="1:1" ht="12.75"/>
    <row r="93" spans="1:1" ht="12.75"/>
    <row r="94" spans="1:1" ht="12.75">
      <c r="A94" s="40"/>
    </row>
    <row r="95" spans="1:1" ht="12.75">
      <c r="A95" s="40"/>
    </row>
    <row r="96" spans="1:1" ht="15">
      <c r="A96" s="44"/>
    </row>
    <row r="97" spans="1:1" ht="15">
      <c r="A97" s="45"/>
    </row>
    <row r="98" spans="1:1" ht="15">
      <c r="A98" s="45"/>
    </row>
    <row r="99" spans="1:1" ht="12.75">
      <c r="A99" s="41"/>
    </row>
    <row r="100" spans="1:1" ht="12.75">
      <c r="A100" s="5"/>
    </row>
    <row r="101" spans="1:1" ht="12.75">
      <c r="A101" s="5"/>
    </row>
    <row r="102" spans="1:1" ht="12.75"/>
    <row r="103" spans="1:1" ht="12.75">
      <c r="A103" s="40"/>
    </row>
    <row r="104" spans="1:1" ht="12.75">
      <c r="A104" s="40"/>
    </row>
    <row r="105" spans="1:1" ht="12.75">
      <c r="A105" s="40"/>
    </row>
    <row r="106" spans="1:1" ht="12.75">
      <c r="A106" s="40"/>
    </row>
    <row r="107" spans="1:1" ht="12.75">
      <c r="A107" s="40"/>
    </row>
    <row r="108" spans="1:1" ht="12.75">
      <c r="A108" s="40"/>
    </row>
    <row r="109" spans="1:1" ht="12.75">
      <c r="A109" s="40"/>
    </row>
    <row r="110" spans="1:1" ht="12.75"/>
    <row r="111" spans="1:1" ht="12.75"/>
    <row r="112" spans="1:1" ht="12.75"/>
    <row r="113" spans="1:1" ht="12.75"/>
    <row r="114" spans="1:1" ht="12.75"/>
    <row r="115" spans="1:1" ht="12.75">
      <c r="A115" s="40"/>
    </row>
    <row r="116" spans="1:1" ht="12.75">
      <c r="A116" s="40"/>
    </row>
    <row r="117" spans="1:1" ht="12.75">
      <c r="A117" s="40"/>
    </row>
    <row r="118" spans="1:1" ht="12.75"/>
    <row r="119" spans="1:1" ht="12.75"/>
    <row r="120" spans="1:1" ht="12.75"/>
    <row r="121" spans="1:1" ht="12.75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21"/>
  <sheetViews>
    <sheetView showGridLines="0" view="pageBreakPreview" zoomScale="90" zoomScaleNormal="100" zoomScaleSheetLayoutView="90" workbookViewId="0">
      <pane xSplit="1" ySplit="3" topLeftCell="B19" activePane="bottomRight" state="frozen"/>
      <selection activeCell="B9" sqref="B9:F9"/>
      <selection pane="topRight" activeCell="B9" sqref="B9:F9"/>
      <selection pane="bottomLeft" activeCell="B9" sqref="B9:F9"/>
      <selection pane="bottomRight" activeCell="C74" sqref="C74"/>
    </sheetView>
  </sheetViews>
  <sheetFormatPr defaultRowHeight="14.1" customHeight="1"/>
  <cols>
    <col min="1" max="1" width="66.28515625" style="11" customWidth="1"/>
    <col min="2" max="2" width="14.28515625" style="64" customWidth="1"/>
    <col min="3" max="5" width="14.28515625" style="3" customWidth="1"/>
    <col min="6" max="6" width="14.28515625" style="64" customWidth="1"/>
    <col min="7" max="9" width="14.28515625" style="3" customWidth="1"/>
    <col min="10" max="16384" width="9.140625" style="3"/>
  </cols>
  <sheetData>
    <row r="1" spans="1:9" s="61" customFormat="1" ht="14.1" customHeight="1">
      <c r="A1" s="423" t="s">
        <v>94</v>
      </c>
      <c r="B1" s="415" t="s">
        <v>199</v>
      </c>
      <c r="C1" s="410"/>
      <c r="D1" s="410"/>
      <c r="E1" s="411"/>
      <c r="F1" s="415" t="s">
        <v>208</v>
      </c>
      <c r="G1" s="410"/>
      <c r="H1" s="410"/>
      <c r="I1" s="411"/>
    </row>
    <row r="2" spans="1:9" s="61" customFormat="1" ht="14.1" customHeight="1" thickBot="1">
      <c r="A2" s="424"/>
      <c r="B2" s="412"/>
      <c r="C2" s="413"/>
      <c r="D2" s="413"/>
      <c r="E2" s="414"/>
      <c r="F2" s="412"/>
      <c r="G2" s="413"/>
      <c r="H2" s="413"/>
      <c r="I2" s="414"/>
    </row>
    <row r="3" spans="1:9" s="61" customFormat="1" ht="14.1" customHeight="1">
      <c r="A3" s="65"/>
      <c r="B3" s="376" t="s">
        <v>146</v>
      </c>
      <c r="C3" s="376" t="s">
        <v>145</v>
      </c>
      <c r="D3" s="142" t="s">
        <v>4</v>
      </c>
      <c r="E3" s="142" t="s">
        <v>117</v>
      </c>
      <c r="F3" s="376" t="s">
        <v>146</v>
      </c>
      <c r="G3" s="376" t="s">
        <v>145</v>
      </c>
      <c r="H3" s="142" t="s">
        <v>4</v>
      </c>
      <c r="I3" s="142" t="s">
        <v>117</v>
      </c>
    </row>
    <row r="4" spans="1:9" s="61" customFormat="1" ht="14.1" customHeight="1">
      <c r="A4" s="40"/>
      <c r="B4" s="272"/>
      <c r="C4" s="52"/>
      <c r="D4" s="52"/>
      <c r="E4" s="52"/>
      <c r="F4" s="272"/>
      <c r="G4" s="52"/>
      <c r="H4" s="52"/>
      <c r="I4" s="52"/>
    </row>
    <row r="5" spans="1:9" s="61" customFormat="1" ht="14.1" customHeight="1">
      <c r="A5" s="50" t="s">
        <v>166</v>
      </c>
      <c r="B5" s="271"/>
      <c r="C5" s="304"/>
      <c r="D5" s="304"/>
      <c r="E5" s="304"/>
      <c r="F5" s="271"/>
      <c r="G5" s="304"/>
      <c r="H5" s="304"/>
      <c r="I5" s="304"/>
    </row>
    <row r="6" spans="1:9" s="61" customFormat="1" ht="5.25" customHeight="1">
      <c r="A6" s="40"/>
      <c r="B6" s="272"/>
      <c r="C6" s="52"/>
      <c r="D6" s="52"/>
      <c r="E6" s="52"/>
      <c r="F6" s="272"/>
      <c r="G6" s="52"/>
      <c r="H6" s="52"/>
      <c r="I6" s="52"/>
    </row>
    <row r="7" spans="1:9" s="61" customFormat="1" ht="14.1" customHeight="1">
      <c r="A7" s="51" t="s">
        <v>107</v>
      </c>
      <c r="B7" s="270"/>
      <c r="C7" s="53"/>
      <c r="D7" s="53"/>
      <c r="E7" s="53"/>
      <c r="F7" s="270"/>
      <c r="G7" s="53"/>
      <c r="H7" s="53"/>
      <c r="I7" s="53"/>
    </row>
    <row r="8" spans="1:9" s="61" customFormat="1" ht="14.1" customHeight="1">
      <c r="A8" s="11"/>
      <c r="B8" s="273"/>
      <c r="C8" s="55"/>
      <c r="D8" s="55"/>
      <c r="E8" s="55"/>
      <c r="F8" s="273"/>
      <c r="G8" s="55"/>
      <c r="H8" s="55"/>
      <c r="I8" s="55"/>
    </row>
    <row r="9" spans="1:9" s="61" customFormat="1" ht="14.1" customHeight="1">
      <c r="A9" s="40" t="s">
        <v>195</v>
      </c>
      <c r="B9" s="269">
        <v>0.44800000000000001</v>
      </c>
      <c r="C9" s="76">
        <v>0.44800000000000001</v>
      </c>
      <c r="D9" s="76">
        <v>0.45</v>
      </c>
      <c r="E9" s="76">
        <v>0.44900000000000001</v>
      </c>
      <c r="F9" s="269" t="s">
        <v>139</v>
      </c>
      <c r="G9" s="305"/>
      <c r="H9" s="305"/>
      <c r="I9" s="305"/>
    </row>
    <row r="10" spans="1:9" s="61" customFormat="1" ht="14.1" customHeight="1">
      <c r="A10" s="40" t="s">
        <v>108</v>
      </c>
      <c r="B10" s="256">
        <v>5297842</v>
      </c>
      <c r="C10" s="306">
        <v>5305926</v>
      </c>
      <c r="D10" s="306">
        <v>5302450</v>
      </c>
      <c r="E10" s="306">
        <v>5329996</v>
      </c>
      <c r="F10" s="256">
        <v>5305191</v>
      </c>
      <c r="G10" s="306"/>
      <c r="H10" s="306"/>
      <c r="I10" s="306"/>
    </row>
    <row r="11" spans="1:9" s="61" customFormat="1" ht="14.1" customHeight="1">
      <c r="A11" s="46" t="s">
        <v>109</v>
      </c>
      <c r="B11" s="366">
        <v>0.64800000000000002</v>
      </c>
      <c r="C11" s="55">
        <f>3481130/C10</f>
        <v>0.65608340561100931</v>
      </c>
      <c r="D11" s="55">
        <f>3537218/D10</f>
        <v>0.66709125027110105</v>
      </c>
      <c r="E11" s="55">
        <v>0.67200000000000004</v>
      </c>
      <c r="F11" s="366">
        <v>0.68200000000000005</v>
      </c>
      <c r="G11" s="55"/>
      <c r="H11" s="55"/>
      <c r="I11" s="55"/>
    </row>
    <row r="12" spans="1:9" s="61" customFormat="1" ht="14.1" customHeight="1">
      <c r="A12" s="40" t="s">
        <v>116</v>
      </c>
      <c r="B12" s="268">
        <v>205</v>
      </c>
      <c r="C12" s="307">
        <v>213.30513610799264</v>
      </c>
      <c r="D12" s="307">
        <v>212.98271907884771</v>
      </c>
      <c r="E12" s="307">
        <v>212.4</v>
      </c>
      <c r="F12" s="268">
        <v>211.6</v>
      </c>
      <c r="G12" s="307"/>
      <c r="H12" s="307"/>
      <c r="I12" s="307"/>
    </row>
    <row r="13" spans="1:9" s="61" customFormat="1" ht="14.1" customHeight="1">
      <c r="A13" s="40" t="s">
        <v>160</v>
      </c>
      <c r="B13" s="268">
        <v>3307.8504515701879</v>
      </c>
      <c r="C13" s="307">
        <v>3374.6604806436808</v>
      </c>
      <c r="D13" s="307">
        <v>3427.3944444273097</v>
      </c>
      <c r="E13" s="307">
        <v>3440.0338032878849</v>
      </c>
      <c r="F13" s="268">
        <v>3447</v>
      </c>
      <c r="G13" s="307"/>
      <c r="H13" s="307"/>
      <c r="I13" s="307"/>
    </row>
    <row r="14" spans="1:9" s="61" customFormat="1" ht="14.1" customHeight="1">
      <c r="A14" s="46" t="s">
        <v>161</v>
      </c>
      <c r="B14" s="267">
        <v>4573.8679528096118</v>
      </c>
      <c r="C14" s="308">
        <v>4635.1230890929537</v>
      </c>
      <c r="D14" s="308">
        <v>4672.7367479305376</v>
      </c>
      <c r="E14" s="308">
        <v>4670.2115661804664</v>
      </c>
      <c r="F14" s="267">
        <v>4605</v>
      </c>
      <c r="G14" s="308"/>
      <c r="H14" s="308"/>
      <c r="I14" s="308"/>
    </row>
    <row r="15" spans="1:9" s="61" customFormat="1" ht="14.1" customHeight="1">
      <c r="A15" s="46" t="s">
        <v>162</v>
      </c>
      <c r="B15" s="267">
        <v>997.87666507767972</v>
      </c>
      <c r="C15" s="308">
        <v>1046.3513121619824</v>
      </c>
      <c r="D15" s="308">
        <v>1075.3902244095277</v>
      </c>
      <c r="E15" s="308">
        <v>1077.7589270833446</v>
      </c>
      <c r="F15" s="267">
        <v>1015</v>
      </c>
      <c r="G15" s="308"/>
      <c r="H15" s="308"/>
      <c r="I15" s="308"/>
    </row>
    <row r="16" spans="1:9" s="61" customFormat="1" ht="14.1" customHeight="1">
      <c r="A16" s="40" t="s">
        <v>112</v>
      </c>
      <c r="B16" s="266">
        <v>0.13100000000000001</v>
      </c>
      <c r="C16" s="56">
        <v>0.14036758102609168</v>
      </c>
      <c r="D16" s="56">
        <v>0.15419643231986446</v>
      </c>
      <c r="E16" s="56">
        <v>0.155</v>
      </c>
      <c r="F16" s="266">
        <v>0.18</v>
      </c>
      <c r="G16" s="56"/>
      <c r="H16" s="56"/>
      <c r="I16" s="56"/>
    </row>
    <row r="17" spans="1:9" s="61" customFormat="1" ht="14.1" customHeight="1">
      <c r="A17" s="46" t="s">
        <v>110</v>
      </c>
      <c r="B17" s="265">
        <v>9.8000000000000004E-2</v>
      </c>
      <c r="C17" s="55">
        <v>8.4583650812775663E-2</v>
      </c>
      <c r="D17" s="55">
        <v>8.1031156498735032E-2</v>
      </c>
      <c r="E17" s="55">
        <v>8.2000000000000003E-2</v>
      </c>
      <c r="F17" s="265">
        <v>9.1999999999999998E-2</v>
      </c>
      <c r="G17" s="55"/>
      <c r="H17" s="55"/>
      <c r="I17" s="55"/>
    </row>
    <row r="18" spans="1:9" s="61" customFormat="1" ht="14.1" customHeight="1">
      <c r="A18" s="46" t="s">
        <v>111</v>
      </c>
      <c r="B18" s="265">
        <v>0.18</v>
      </c>
      <c r="C18" s="55">
        <v>0.24341088853792578</v>
      </c>
      <c r="D18" s="55">
        <v>0.29237935359859663</v>
      </c>
      <c r="E18" s="55">
        <v>0.29499999999999998</v>
      </c>
      <c r="F18" s="265">
        <v>0.36399999999999999</v>
      </c>
      <c r="G18" s="55"/>
      <c r="H18" s="55"/>
      <c r="I18" s="55"/>
    </row>
    <row r="19" spans="1:9" s="61" customFormat="1" ht="14.1" customHeight="1">
      <c r="A19" s="47" t="s">
        <v>163</v>
      </c>
      <c r="B19" s="266">
        <v>0.39</v>
      </c>
      <c r="C19" s="56">
        <v>0.42775514769623696</v>
      </c>
      <c r="D19" s="56">
        <v>0.43259324555120932</v>
      </c>
      <c r="E19" s="56">
        <v>0.43580000000000002</v>
      </c>
      <c r="F19" s="266">
        <v>0.45650000000000002</v>
      </c>
      <c r="G19" s="56"/>
      <c r="H19" s="56"/>
      <c r="I19" s="56"/>
    </row>
    <row r="20" spans="1:9" s="61" customFormat="1" ht="14.1" customHeight="1">
      <c r="A20" s="40" t="s">
        <v>140</v>
      </c>
      <c r="B20" s="264">
        <v>2870496</v>
      </c>
      <c r="C20" s="306">
        <v>2915379</v>
      </c>
      <c r="D20" s="306">
        <v>2979571</v>
      </c>
      <c r="E20" s="306">
        <v>3011938</v>
      </c>
      <c r="F20" s="264">
        <v>3026145</v>
      </c>
      <c r="G20" s="306"/>
      <c r="H20" s="306"/>
      <c r="I20" s="306"/>
    </row>
    <row r="21" spans="1:9" s="61" customFormat="1" ht="14.1" customHeight="1">
      <c r="A21" s="40"/>
      <c r="B21" s="272"/>
      <c r="C21" s="52"/>
      <c r="D21" s="52"/>
      <c r="E21" s="52"/>
      <c r="F21" s="272"/>
      <c r="G21" s="52"/>
      <c r="H21" s="52"/>
      <c r="I21" s="52"/>
    </row>
    <row r="22" spans="1:9" s="61" customFormat="1" ht="14.1" customHeight="1">
      <c r="A22" s="51" t="s">
        <v>95</v>
      </c>
      <c r="B22" s="263"/>
      <c r="C22" s="57"/>
      <c r="D22" s="57"/>
      <c r="E22" s="57"/>
      <c r="F22" s="263"/>
      <c r="G22" s="57"/>
      <c r="H22" s="57"/>
      <c r="I22" s="57"/>
    </row>
    <row r="23" spans="1:9" s="61" customFormat="1" ht="14.1" customHeight="1">
      <c r="A23" s="40"/>
      <c r="B23" s="272"/>
      <c r="C23" s="52"/>
      <c r="D23" s="52"/>
      <c r="E23" s="52"/>
      <c r="F23" s="272"/>
      <c r="G23" s="52"/>
      <c r="H23" s="52"/>
      <c r="I23" s="52"/>
    </row>
    <row r="24" spans="1:9" s="61" customFormat="1" ht="14.1" customHeight="1">
      <c r="A24" s="50" t="s">
        <v>121</v>
      </c>
      <c r="B24" s="272"/>
      <c r="C24" s="136"/>
      <c r="D24" s="136"/>
      <c r="E24" s="136"/>
      <c r="F24" s="272"/>
      <c r="G24" s="136"/>
      <c r="H24" s="136"/>
      <c r="I24" s="136"/>
    </row>
    <row r="25" spans="1:9" s="64" customFormat="1" ht="14.1" customHeight="1">
      <c r="A25" s="47" t="s">
        <v>147</v>
      </c>
      <c r="B25" s="262">
        <v>1401632</v>
      </c>
      <c r="C25" s="69">
        <v>1391050</v>
      </c>
      <c r="D25" s="69">
        <v>1385153</v>
      </c>
      <c r="E25" s="69">
        <v>1383293</v>
      </c>
      <c r="F25" s="262">
        <v>1377574</v>
      </c>
      <c r="G25" s="69"/>
      <c r="H25" s="69"/>
      <c r="I25" s="69"/>
    </row>
    <row r="26" spans="1:9" s="61" customFormat="1" ht="14.1" customHeight="1">
      <c r="A26" s="11" t="s">
        <v>97</v>
      </c>
      <c r="B26" s="262">
        <v>680443</v>
      </c>
      <c r="C26" s="74">
        <v>1269274.8277999996</v>
      </c>
      <c r="D26" s="74">
        <v>1827533.0324833328</v>
      </c>
      <c r="E26" s="74">
        <v>2427220</v>
      </c>
      <c r="F26" s="261">
        <v>579960</v>
      </c>
      <c r="G26" s="74"/>
      <c r="H26" s="74"/>
      <c r="I26" s="74"/>
    </row>
    <row r="27" spans="1:9" s="61" customFormat="1" ht="14.1" customHeight="1">
      <c r="A27" s="47" t="s">
        <v>137</v>
      </c>
      <c r="B27" s="262">
        <v>161</v>
      </c>
      <c r="C27" s="69">
        <v>150.96009307519196</v>
      </c>
      <c r="D27" s="69">
        <v>145.34396066504479</v>
      </c>
      <c r="E27" s="69">
        <v>145</v>
      </c>
      <c r="F27" s="262">
        <v>140</v>
      </c>
      <c r="G27" s="69"/>
      <c r="H27" s="69"/>
      <c r="I27" s="69"/>
    </row>
    <row r="28" spans="1:9" s="61" customFormat="1" ht="14.1" customHeight="1">
      <c r="A28" s="47" t="s">
        <v>138</v>
      </c>
      <c r="B28" s="262">
        <v>2327.3241365839826</v>
      </c>
      <c r="C28" s="69">
        <v>2355.2137963703772</v>
      </c>
      <c r="D28" s="69">
        <v>2324.6928415166981</v>
      </c>
      <c r="E28" s="69">
        <v>2253.8934319093655</v>
      </c>
      <c r="F28" s="262">
        <v>2252</v>
      </c>
      <c r="G28" s="69"/>
      <c r="H28" s="69"/>
      <c r="I28" s="69"/>
    </row>
    <row r="29" spans="1:9" s="61" customFormat="1" ht="14.1" customHeight="1">
      <c r="A29" s="40"/>
      <c r="B29" s="273"/>
      <c r="C29" s="67"/>
      <c r="D29" s="67"/>
      <c r="E29" s="67"/>
      <c r="F29" s="273"/>
      <c r="G29" s="67"/>
      <c r="H29" s="67"/>
      <c r="I29" s="67"/>
    </row>
    <row r="30" spans="1:9" s="61" customFormat="1" ht="14.1" customHeight="1">
      <c r="A30" s="50" t="s">
        <v>98</v>
      </c>
      <c r="B30" s="273"/>
      <c r="C30" s="67"/>
      <c r="D30" s="67"/>
      <c r="E30" s="67"/>
      <c r="F30" s="273"/>
      <c r="G30" s="67"/>
      <c r="H30" s="67"/>
      <c r="I30" s="67"/>
    </row>
    <row r="31" spans="1:9" s="61" customFormat="1" ht="14.1" customHeight="1">
      <c r="A31" s="47" t="s">
        <v>211</v>
      </c>
      <c r="B31" s="266">
        <v>0.377</v>
      </c>
      <c r="C31" s="76">
        <v>0.378</v>
      </c>
      <c r="D31" s="76" t="s">
        <v>198</v>
      </c>
      <c r="E31" s="76">
        <v>0.38300000000000001</v>
      </c>
      <c r="F31" s="266">
        <v>0.38700000000000001</v>
      </c>
      <c r="G31" s="76"/>
      <c r="H31" s="76"/>
      <c r="I31" s="76"/>
    </row>
    <row r="32" spans="1:9" s="61" customFormat="1" ht="14.1" customHeight="1">
      <c r="A32" s="46" t="s">
        <v>99</v>
      </c>
      <c r="B32" s="274">
        <v>547806</v>
      </c>
      <c r="C32" s="72">
        <v>548450</v>
      </c>
      <c r="D32" s="72">
        <v>546704</v>
      </c>
      <c r="E32" s="72">
        <v>542072</v>
      </c>
      <c r="F32" s="274">
        <v>534547</v>
      </c>
      <c r="G32" s="72"/>
      <c r="H32" s="72"/>
      <c r="I32" s="72"/>
    </row>
    <row r="33" spans="1:9" s="61" customFormat="1" ht="14.1" customHeight="1">
      <c r="A33" s="46" t="s">
        <v>100</v>
      </c>
      <c r="B33" s="274">
        <v>374478</v>
      </c>
      <c r="C33" s="72">
        <v>378796</v>
      </c>
      <c r="D33" s="72">
        <v>389182</v>
      </c>
      <c r="E33" s="72">
        <v>396091</v>
      </c>
      <c r="F33" s="274">
        <v>405859</v>
      </c>
      <c r="G33" s="72"/>
      <c r="H33" s="72"/>
      <c r="I33" s="72"/>
    </row>
    <row r="34" spans="1:9" s="61" customFormat="1" ht="14.1" customHeight="1">
      <c r="A34" s="46" t="s">
        <v>101</v>
      </c>
      <c r="B34" s="274">
        <v>166229</v>
      </c>
      <c r="C34" s="72">
        <v>177210</v>
      </c>
      <c r="D34" s="72">
        <v>190518</v>
      </c>
      <c r="E34" s="72">
        <v>209565</v>
      </c>
      <c r="F34" s="274">
        <v>229767</v>
      </c>
      <c r="G34" s="72"/>
      <c r="H34" s="72"/>
      <c r="I34" s="72"/>
    </row>
    <row r="35" spans="1:9" s="61" customFormat="1" ht="14.1" customHeight="1">
      <c r="A35" s="47" t="s">
        <v>102</v>
      </c>
      <c r="B35" s="260">
        <f>SUM(B32:B34)</f>
        <v>1088513</v>
      </c>
      <c r="C35" s="68">
        <f>SUM(C32:C34)</f>
        <v>1104456</v>
      </c>
      <c r="D35" s="68">
        <v>1126404</v>
      </c>
      <c r="E35" s="68">
        <v>1147728</v>
      </c>
      <c r="F35" s="260">
        <v>1170173</v>
      </c>
      <c r="G35" s="68"/>
      <c r="H35" s="68"/>
      <c r="I35" s="68"/>
    </row>
    <row r="36" spans="1:9" s="61" customFormat="1" ht="14.1" customHeight="1">
      <c r="A36" s="47" t="s">
        <v>164</v>
      </c>
      <c r="B36" s="260">
        <v>3494.2989308382366</v>
      </c>
      <c r="C36" s="68">
        <v>3480.3783632008694</v>
      </c>
      <c r="D36" s="68">
        <v>3463.0696628963783</v>
      </c>
      <c r="E36" s="68">
        <v>3466.7947334924193</v>
      </c>
      <c r="F36" s="260">
        <v>3485</v>
      </c>
      <c r="G36" s="68"/>
      <c r="H36" s="68"/>
      <c r="I36" s="68"/>
    </row>
    <row r="37" spans="1:9" s="61" customFormat="1" ht="14.1" customHeight="1">
      <c r="A37" s="47" t="s">
        <v>122</v>
      </c>
      <c r="B37" s="260">
        <v>31186</v>
      </c>
      <c r="C37" s="68">
        <v>30596</v>
      </c>
      <c r="D37" s="68">
        <v>29601</v>
      </c>
      <c r="E37" s="68">
        <v>28927</v>
      </c>
      <c r="F37" s="260">
        <v>27863</v>
      </c>
      <c r="G37" s="68"/>
      <c r="H37" s="68"/>
      <c r="I37" s="68"/>
    </row>
    <row r="38" spans="1:9" s="61" customFormat="1" ht="14.1" customHeight="1">
      <c r="A38" s="11"/>
      <c r="B38" s="273"/>
      <c r="C38" s="67"/>
      <c r="D38" s="67"/>
      <c r="E38" s="67"/>
      <c r="F38" s="273"/>
      <c r="G38" s="67"/>
      <c r="H38" s="67"/>
      <c r="I38" s="67"/>
    </row>
    <row r="39" spans="1:9" s="61" customFormat="1" ht="14.1" customHeight="1">
      <c r="A39" s="50" t="s">
        <v>103</v>
      </c>
      <c r="B39" s="273"/>
      <c r="C39" s="67"/>
      <c r="D39" s="67"/>
      <c r="E39" s="67"/>
      <c r="F39" s="273"/>
      <c r="G39" s="67"/>
      <c r="H39" s="67"/>
      <c r="I39" s="67"/>
    </row>
    <row r="40" spans="1:9" s="61" customFormat="1" ht="14.1" customHeight="1">
      <c r="A40" s="40" t="s">
        <v>212</v>
      </c>
      <c r="B40" s="269">
        <v>0.29199999999999998</v>
      </c>
      <c r="C40" s="76">
        <v>0.29299999999999998</v>
      </c>
      <c r="D40" s="76">
        <v>0.29799999999999999</v>
      </c>
      <c r="E40" s="76">
        <v>0.30599999999999999</v>
      </c>
      <c r="F40" s="269" t="s">
        <v>210</v>
      </c>
      <c r="G40" s="76"/>
      <c r="H40" s="76"/>
      <c r="I40" s="76"/>
    </row>
    <row r="41" spans="1:9" s="61" customFormat="1" ht="14.1" customHeight="1">
      <c r="A41" s="46" t="s">
        <v>104</v>
      </c>
      <c r="B41" s="261">
        <v>115200</v>
      </c>
      <c r="C41" s="74">
        <v>109845</v>
      </c>
      <c r="D41" s="74">
        <v>112773</v>
      </c>
      <c r="E41" s="74">
        <v>108974</v>
      </c>
      <c r="F41" s="261">
        <v>110348</v>
      </c>
      <c r="G41" s="74"/>
      <c r="H41" s="74"/>
      <c r="I41" s="74"/>
    </row>
    <row r="42" spans="1:9" s="61" customFormat="1" ht="14.1" customHeight="1">
      <c r="A42" s="46" t="s">
        <v>123</v>
      </c>
      <c r="B42" s="261">
        <v>274556</v>
      </c>
      <c r="C42" s="74">
        <v>270065</v>
      </c>
      <c r="D42" s="74">
        <v>266920</v>
      </c>
      <c r="E42" s="74">
        <v>263770</v>
      </c>
      <c r="F42" s="261">
        <v>258499</v>
      </c>
      <c r="G42" s="74"/>
      <c r="H42" s="74"/>
      <c r="I42" s="74"/>
    </row>
    <row r="43" spans="1:9" s="61" customFormat="1" ht="14.1" customHeight="1">
      <c r="A43" s="46" t="s">
        <v>105</v>
      </c>
      <c r="B43" s="261">
        <v>649115</v>
      </c>
      <c r="C43" s="74">
        <v>665009</v>
      </c>
      <c r="D43" s="74">
        <v>686053</v>
      </c>
      <c r="E43" s="74">
        <v>714980</v>
      </c>
      <c r="F43" s="261">
        <v>737797</v>
      </c>
      <c r="G43" s="74"/>
      <c r="H43" s="74"/>
      <c r="I43" s="74"/>
    </row>
    <row r="44" spans="1:9" s="61" customFormat="1" ht="14.1" customHeight="1">
      <c r="A44" s="47" t="s">
        <v>106</v>
      </c>
      <c r="B44" s="262">
        <f>SUM(B41:B43)</f>
        <v>1038871</v>
      </c>
      <c r="C44" s="69">
        <f>SUM(C41:C43)</f>
        <v>1044919</v>
      </c>
      <c r="D44" s="69">
        <v>1065746</v>
      </c>
      <c r="E44" s="69">
        <v>1087724</v>
      </c>
      <c r="F44" s="262">
        <v>1106644</v>
      </c>
      <c r="G44" s="69"/>
      <c r="H44" s="69"/>
      <c r="I44" s="69"/>
    </row>
    <row r="45" spans="1:9" s="61" customFormat="1" ht="14.1" customHeight="1">
      <c r="A45" s="40" t="s">
        <v>165</v>
      </c>
      <c r="B45" s="262">
        <v>3567.793857727399</v>
      </c>
      <c r="C45" s="69">
        <v>3489.6562017844558</v>
      </c>
      <c r="D45" s="69">
        <v>3444.3736456104607</v>
      </c>
      <c r="E45" s="69">
        <v>3425.3205263744067</v>
      </c>
      <c r="F45" s="262">
        <v>3312</v>
      </c>
      <c r="G45" s="69"/>
      <c r="H45" s="69"/>
      <c r="I45" s="69"/>
    </row>
    <row r="46" spans="1:9" s="61" customFormat="1" ht="14.1" customHeight="1">
      <c r="A46" s="40"/>
      <c r="B46" s="273"/>
      <c r="C46" s="67"/>
      <c r="D46" s="67"/>
      <c r="E46" s="67"/>
      <c r="F46" s="273"/>
      <c r="G46" s="67"/>
      <c r="H46" s="67"/>
      <c r="I46" s="67"/>
    </row>
    <row r="47" spans="1:9" s="61" customFormat="1" ht="14.1" customHeight="1">
      <c r="A47" s="50" t="s">
        <v>209</v>
      </c>
      <c r="B47" s="273"/>
      <c r="C47" s="67"/>
      <c r="D47" s="67"/>
      <c r="E47" s="67"/>
      <c r="F47" s="273"/>
      <c r="G47" s="67"/>
      <c r="H47" s="67"/>
      <c r="I47" s="67"/>
    </row>
    <row r="48" spans="1:9" s="61" customFormat="1" ht="6" customHeight="1">
      <c r="A48" s="11"/>
      <c r="B48" s="273"/>
      <c r="C48" s="67"/>
      <c r="D48" s="67"/>
      <c r="E48" s="67"/>
      <c r="F48" s="273"/>
      <c r="G48" s="67"/>
      <c r="H48" s="67"/>
      <c r="I48" s="67"/>
    </row>
    <row r="49" spans="1:9" s="61" customFormat="1" ht="14.1" customHeight="1">
      <c r="A49" s="51" t="s">
        <v>107</v>
      </c>
      <c r="B49" s="270"/>
      <c r="C49" s="58"/>
      <c r="D49" s="58"/>
      <c r="E49" s="58"/>
      <c r="F49" s="270"/>
      <c r="G49" s="58"/>
      <c r="H49" s="58"/>
      <c r="I49" s="58"/>
    </row>
    <row r="50" spans="1:9" s="61" customFormat="1" ht="14.1" customHeight="1">
      <c r="A50" s="40"/>
      <c r="B50" s="273"/>
      <c r="C50" s="55"/>
      <c r="D50" s="55"/>
      <c r="E50" s="55"/>
      <c r="F50" s="273"/>
      <c r="G50" s="55"/>
      <c r="H50" s="55"/>
      <c r="I50" s="55"/>
    </row>
    <row r="51" spans="1:9" s="61" customFormat="1" ht="14.1" customHeight="1">
      <c r="A51" s="40" t="s">
        <v>213</v>
      </c>
      <c r="B51" s="259">
        <v>1.0389999999999999</v>
      </c>
      <c r="C51" s="56">
        <v>1.03131021194605</v>
      </c>
      <c r="D51" s="56">
        <v>1.1040462427745665</v>
      </c>
      <c r="E51" s="56">
        <v>1.052</v>
      </c>
      <c r="F51" s="259">
        <v>1.0389999999999999</v>
      </c>
      <c r="G51" s="56"/>
      <c r="H51" s="56"/>
      <c r="I51" s="56"/>
    </row>
    <row r="52" spans="1:9" s="61" customFormat="1" ht="14.1" customHeight="1">
      <c r="A52" s="40" t="s">
        <v>214</v>
      </c>
      <c r="B52" s="259">
        <v>0.48599999999999999</v>
      </c>
      <c r="C52" s="70">
        <v>0.48388603456328816</v>
      </c>
      <c r="D52" s="70">
        <v>0.48952879581151831</v>
      </c>
      <c r="E52" s="70">
        <v>0.496</v>
      </c>
      <c r="F52" s="259">
        <v>0.496</v>
      </c>
      <c r="G52" s="70"/>
      <c r="H52" s="70"/>
      <c r="I52" s="70"/>
    </row>
    <row r="53" spans="1:9" s="61" customFormat="1" ht="14.1" customHeight="1">
      <c r="A53" s="48" t="s">
        <v>108</v>
      </c>
      <c r="B53" s="262">
        <v>1174266</v>
      </c>
      <c r="C53" s="69">
        <v>1172368</v>
      </c>
      <c r="D53" s="69">
        <v>1236623</v>
      </c>
      <c r="E53" s="69">
        <v>1205728</v>
      </c>
      <c r="F53" s="262">
        <v>1188524</v>
      </c>
      <c r="G53" s="69"/>
      <c r="H53" s="69"/>
      <c r="I53" s="69"/>
    </row>
    <row r="54" spans="1:9" s="61" customFormat="1" ht="14.1" customHeight="1">
      <c r="A54" s="49" t="s">
        <v>109</v>
      </c>
      <c r="B54" s="273">
        <v>0.48899999999999999</v>
      </c>
      <c r="C54" s="67">
        <v>0.4985713372675174</v>
      </c>
      <c r="D54" s="67">
        <v>0.4789542145702213</v>
      </c>
      <c r="E54" s="67">
        <v>0.503</v>
      </c>
      <c r="F54" s="273">
        <v>0.51500000000000001</v>
      </c>
      <c r="G54" s="67"/>
      <c r="H54" s="67"/>
      <c r="I54" s="67"/>
    </row>
    <row r="55" spans="1:9" s="61" customFormat="1" ht="14.1" customHeight="1">
      <c r="A55" s="40" t="s">
        <v>116</v>
      </c>
      <c r="B55" s="258">
        <v>219</v>
      </c>
      <c r="C55" s="71">
        <v>227</v>
      </c>
      <c r="D55" s="71">
        <v>226</v>
      </c>
      <c r="E55" s="71">
        <v>227</v>
      </c>
      <c r="F55" s="258">
        <v>220</v>
      </c>
      <c r="G55" s="71"/>
      <c r="H55" s="71"/>
      <c r="I55" s="71"/>
    </row>
    <row r="56" spans="1:9" s="61" customFormat="1" ht="14.1" customHeight="1">
      <c r="A56" s="40" t="s">
        <v>160</v>
      </c>
      <c r="B56" s="262">
        <v>1573.8974186072171</v>
      </c>
      <c r="C56" s="69">
        <v>1691.8032724396503</v>
      </c>
      <c r="D56" s="69">
        <v>1868.5269446676994</v>
      </c>
      <c r="E56" s="69">
        <v>1721.691189189962</v>
      </c>
      <c r="F56" s="262">
        <v>1640</v>
      </c>
      <c r="G56" s="69"/>
      <c r="H56" s="69"/>
      <c r="I56" s="69"/>
    </row>
    <row r="57" spans="1:9" s="61" customFormat="1" ht="14.1" customHeight="1">
      <c r="A57" s="40"/>
      <c r="B57" s="273"/>
      <c r="C57" s="67"/>
      <c r="D57" s="67"/>
      <c r="E57" s="67"/>
      <c r="F57" s="273"/>
      <c r="G57" s="67"/>
      <c r="H57" s="67"/>
      <c r="I57" s="67"/>
    </row>
    <row r="58" spans="1:9" s="61" customFormat="1" ht="14.1" customHeight="1">
      <c r="A58" s="51" t="s">
        <v>95</v>
      </c>
      <c r="B58" s="270"/>
      <c r="C58" s="54"/>
      <c r="D58" s="54"/>
      <c r="E58" s="54"/>
      <c r="F58" s="270"/>
      <c r="G58" s="54"/>
      <c r="H58" s="54"/>
      <c r="I58" s="54"/>
    </row>
    <row r="59" spans="1:9" s="61" customFormat="1" ht="14.1" customHeight="1">
      <c r="A59" s="11"/>
      <c r="B59" s="273"/>
      <c r="C59" s="55"/>
      <c r="D59" s="55"/>
      <c r="E59" s="55"/>
      <c r="F59" s="273"/>
      <c r="G59" s="55"/>
      <c r="H59" s="55"/>
      <c r="I59" s="55"/>
    </row>
    <row r="60" spans="1:9" s="61" customFormat="1" ht="14.1" customHeight="1">
      <c r="A60" s="50" t="s">
        <v>96</v>
      </c>
      <c r="B60" s="273"/>
      <c r="C60" s="55"/>
      <c r="D60" s="55"/>
      <c r="E60" s="55"/>
      <c r="F60" s="273"/>
      <c r="G60" s="55"/>
      <c r="H60" s="55"/>
      <c r="I60" s="55"/>
    </row>
    <row r="61" spans="1:9" s="61" customFormat="1" ht="14.1" customHeight="1">
      <c r="A61" s="11" t="s">
        <v>113</v>
      </c>
      <c r="B61" s="273">
        <v>0.104</v>
      </c>
      <c r="C61" s="67">
        <v>0.10456242600856024</v>
      </c>
      <c r="D61" s="67">
        <v>0.10444595689204798</v>
      </c>
      <c r="E61" s="67">
        <v>0.106</v>
      </c>
      <c r="F61" s="273">
        <v>0.106</v>
      </c>
      <c r="G61" s="67"/>
      <c r="H61" s="67"/>
      <c r="I61" s="67"/>
    </row>
    <row r="62" spans="1:9" s="64" customFormat="1" ht="14.1" customHeight="1">
      <c r="A62" s="107" t="s">
        <v>148</v>
      </c>
      <c r="B62" s="260">
        <v>209039</v>
      </c>
      <c r="C62" s="68">
        <v>209562</v>
      </c>
      <c r="D62" s="68">
        <v>210333</v>
      </c>
      <c r="E62" s="68">
        <v>212345</v>
      </c>
      <c r="F62" s="260">
        <v>212204</v>
      </c>
      <c r="G62" s="68"/>
      <c r="H62" s="68"/>
      <c r="I62" s="68"/>
    </row>
    <row r="63" spans="1:9" s="64" customFormat="1" ht="14.1" customHeight="1">
      <c r="A63" s="139" t="s">
        <v>149</v>
      </c>
      <c r="B63" s="260">
        <v>36056</v>
      </c>
      <c r="C63" s="68">
        <v>70130.356199999995</v>
      </c>
      <c r="D63" s="68">
        <v>102897.90313999999</v>
      </c>
      <c r="E63" s="68">
        <v>135771</v>
      </c>
      <c r="F63" s="260">
        <v>171477</v>
      </c>
      <c r="G63" s="68"/>
      <c r="H63" s="68"/>
      <c r="I63" s="68"/>
    </row>
    <row r="64" spans="1:9" s="61" customFormat="1" ht="14.1" customHeight="1">
      <c r="A64" s="106"/>
      <c r="B64" s="273"/>
      <c r="C64" s="67"/>
      <c r="D64" s="67"/>
      <c r="E64" s="67"/>
      <c r="F64" s="273"/>
      <c r="G64" s="67"/>
      <c r="H64" s="67"/>
      <c r="I64" s="67"/>
    </row>
    <row r="65" spans="1:9" s="61" customFormat="1" ht="14.1" customHeight="1">
      <c r="A65" s="50" t="s">
        <v>114</v>
      </c>
      <c r="B65" s="273"/>
      <c r="C65" s="67"/>
      <c r="D65" s="67"/>
      <c r="E65" s="67"/>
      <c r="F65" s="273"/>
      <c r="G65" s="67"/>
      <c r="H65" s="67"/>
      <c r="I65" s="67"/>
    </row>
    <row r="66" spans="1:9" s="61" customFormat="1" ht="14.1" customHeight="1">
      <c r="A66" s="46" t="s">
        <v>196</v>
      </c>
      <c r="B66" s="274">
        <v>168608</v>
      </c>
      <c r="C66" s="72">
        <v>171321</v>
      </c>
      <c r="D66" s="72">
        <v>174744</v>
      </c>
      <c r="E66" s="72">
        <v>178760</v>
      </c>
      <c r="F66" s="274">
        <v>180379</v>
      </c>
      <c r="G66" s="72"/>
      <c r="H66" s="72"/>
      <c r="I66" s="72"/>
    </row>
    <row r="67" spans="1:9" s="61" customFormat="1" ht="14.1" customHeight="1">
      <c r="A67" s="46" t="s">
        <v>197</v>
      </c>
      <c r="B67" s="274">
        <v>19110</v>
      </c>
      <c r="C67" s="72">
        <v>18608</v>
      </c>
      <c r="D67" s="72">
        <v>18012</v>
      </c>
      <c r="E67" s="72">
        <v>17503</v>
      </c>
      <c r="F67" s="274">
        <v>17139</v>
      </c>
      <c r="G67" s="72"/>
      <c r="H67" s="72"/>
      <c r="I67" s="72"/>
    </row>
    <row r="68" spans="1:9" s="61" customFormat="1" ht="14.1" customHeight="1">
      <c r="A68" s="40" t="s">
        <v>167</v>
      </c>
      <c r="B68" s="260">
        <f>SUM(B66:B67)</f>
        <v>187718</v>
      </c>
      <c r="C68" s="68">
        <f>SUM(C66:C67)</f>
        <v>189929</v>
      </c>
      <c r="D68" s="68">
        <v>192756</v>
      </c>
      <c r="E68" s="68">
        <v>196263</v>
      </c>
      <c r="F68" s="260">
        <v>197518</v>
      </c>
      <c r="G68" s="68"/>
      <c r="H68" s="68"/>
      <c r="I68" s="68"/>
    </row>
    <row r="69" spans="1:9" s="61" customFormat="1" ht="14.1" customHeight="1">
      <c r="A69" s="59" t="s">
        <v>115</v>
      </c>
      <c r="B69" s="257">
        <v>119094</v>
      </c>
      <c r="C69" s="73">
        <v>121734</v>
      </c>
      <c r="D69" s="73">
        <v>124113</v>
      </c>
      <c r="E69" s="73">
        <v>128406</v>
      </c>
      <c r="F69" s="257">
        <v>130255</v>
      </c>
      <c r="G69" s="73"/>
      <c r="H69" s="73"/>
      <c r="I69" s="73"/>
    </row>
    <row r="70" spans="1:9" s="61" customFormat="1" ht="14.1" customHeight="1">
      <c r="A70" s="248"/>
      <c r="B70" s="233"/>
      <c r="F70" s="233"/>
    </row>
    <row r="71" spans="1:9" s="61" customFormat="1" ht="14.1" customHeight="1">
      <c r="A71" s="11"/>
      <c r="B71" s="64"/>
      <c r="F71" s="64"/>
    </row>
    <row r="72" spans="1:9" s="61" customFormat="1" ht="14.1" customHeight="1">
      <c r="A72" s="11" t="s">
        <v>215</v>
      </c>
      <c r="B72" s="64"/>
      <c r="F72" s="64"/>
    </row>
    <row r="73" spans="1:9" s="61" customFormat="1" ht="14.1" customHeight="1">
      <c r="A73" s="11" t="s">
        <v>216</v>
      </c>
      <c r="B73" s="64"/>
      <c r="F73" s="64"/>
    </row>
    <row r="74" spans="1:9" s="61" customFormat="1" ht="14.1" customHeight="1">
      <c r="A74" s="11" t="s">
        <v>217</v>
      </c>
      <c r="B74" s="64"/>
      <c r="F74" s="64"/>
    </row>
    <row r="75" spans="1:9" s="61" customFormat="1" ht="14.1" customHeight="1">
      <c r="A75" s="11" t="s">
        <v>218</v>
      </c>
      <c r="B75" s="64"/>
      <c r="F75" s="64"/>
    </row>
    <row r="76" spans="1:9" ht="14.1" customHeight="1">
      <c r="A76" s="138"/>
      <c r="C76" s="11"/>
      <c r="D76" s="11"/>
      <c r="E76" s="11"/>
      <c r="G76" s="11"/>
      <c r="H76" s="11"/>
      <c r="I76" s="11"/>
    </row>
    <row r="78" spans="1:9" ht="14.1" customHeight="1">
      <c r="B78" s="202"/>
      <c r="F78" s="202"/>
    </row>
    <row r="79" spans="1:9" ht="14.1" customHeight="1">
      <c r="B79" s="202"/>
      <c r="F79" s="202"/>
    </row>
    <row r="80" spans="1:9" ht="14.1" customHeight="1">
      <c r="B80" s="202"/>
      <c r="F80" s="202"/>
    </row>
    <row r="81" spans="1:6" ht="14.1" customHeight="1">
      <c r="B81" s="230"/>
      <c r="F81" s="230"/>
    </row>
    <row r="82" spans="1:6" ht="14.1" customHeight="1">
      <c r="B82" s="230"/>
      <c r="F82" s="230"/>
    </row>
    <row r="83" spans="1:6" ht="14.1" customHeight="1">
      <c r="B83" s="228"/>
      <c r="F83" s="228"/>
    </row>
    <row r="84" spans="1:6" ht="14.1" customHeight="1">
      <c r="B84" s="228"/>
      <c r="F84" s="228"/>
    </row>
    <row r="85" spans="1:6" ht="14.1" customHeight="1">
      <c r="A85" s="43"/>
      <c r="B85" s="230"/>
      <c r="F85" s="230"/>
    </row>
    <row r="86" spans="1:6" s="4" customFormat="1" ht="14.1" customHeight="1">
      <c r="A86" s="43"/>
      <c r="B86" s="230"/>
      <c r="F86" s="230"/>
    </row>
    <row r="87" spans="1:6" s="4" customFormat="1" ht="14.1" customHeight="1">
      <c r="A87" s="43"/>
      <c r="B87" s="255"/>
      <c r="F87" s="255"/>
    </row>
    <row r="88" spans="1:6" s="4" customFormat="1" ht="14.1" customHeight="1">
      <c r="A88" s="11"/>
      <c r="B88" s="251"/>
      <c r="F88" s="251"/>
    </row>
    <row r="89" spans="1:6" s="4" customFormat="1" ht="14.1" customHeight="1">
      <c r="A89" s="40"/>
      <c r="B89" s="251"/>
      <c r="F89" s="251"/>
    </row>
    <row r="90" spans="1:6" s="4" customFormat="1" ht="14.1" customHeight="1">
      <c r="A90" s="11"/>
      <c r="B90" s="202"/>
      <c r="F90" s="202"/>
    </row>
    <row r="91" spans="1:6" s="4" customFormat="1" ht="14.1" customHeight="1">
      <c r="A91" s="11"/>
      <c r="B91" s="202"/>
      <c r="F91" s="202"/>
    </row>
    <row r="92" spans="1:6" s="4" customFormat="1" ht="14.1" customHeight="1">
      <c r="A92" s="11"/>
      <c r="B92" s="202"/>
      <c r="F92" s="202"/>
    </row>
    <row r="93" spans="1:6" s="4" customFormat="1" ht="14.1" customHeight="1">
      <c r="A93" s="11"/>
      <c r="B93" s="202"/>
      <c r="F93" s="202"/>
    </row>
    <row r="94" spans="1:6" s="4" customFormat="1" ht="14.1" customHeight="1">
      <c r="A94" s="11"/>
      <c r="B94" s="202"/>
      <c r="F94" s="202"/>
    </row>
    <row r="95" spans="1:6" s="4" customFormat="1" ht="14.1" customHeight="1">
      <c r="A95" s="11"/>
      <c r="B95" s="202"/>
      <c r="F95" s="202"/>
    </row>
    <row r="96" spans="1:6" s="4" customFormat="1" ht="14.1" customHeight="1">
      <c r="A96" s="40"/>
      <c r="B96" s="202"/>
      <c r="F96" s="202"/>
    </row>
    <row r="97" spans="1:6" s="4" customFormat="1" ht="14.1" customHeight="1">
      <c r="A97" s="40"/>
      <c r="B97" s="202"/>
      <c r="F97" s="202"/>
    </row>
    <row r="98" spans="1:6" s="4" customFormat="1" ht="14.1" customHeight="1">
      <c r="A98" s="44"/>
      <c r="B98" s="202"/>
      <c r="F98" s="202"/>
    </row>
    <row r="99" spans="1:6" s="4" customFormat="1" ht="14.1" customHeight="1">
      <c r="A99" s="45"/>
      <c r="B99" s="202"/>
      <c r="F99" s="202"/>
    </row>
    <row r="100" spans="1:6" s="4" customFormat="1" ht="14.1" customHeight="1">
      <c r="A100" s="45"/>
      <c r="B100" s="202"/>
      <c r="F100" s="202"/>
    </row>
    <row r="101" spans="1:6" s="4" customFormat="1" ht="14.1" customHeight="1">
      <c r="A101" s="41"/>
      <c r="B101" s="202"/>
      <c r="F101" s="202"/>
    </row>
    <row r="102" spans="1:6" s="4" customFormat="1" ht="14.1" customHeight="1">
      <c r="A102" s="5"/>
      <c r="B102" s="202"/>
      <c r="F102" s="202"/>
    </row>
    <row r="103" spans="1:6" s="4" customFormat="1" ht="14.1" customHeight="1">
      <c r="A103" s="5"/>
      <c r="B103" s="64"/>
      <c r="F103" s="64"/>
    </row>
    <row r="104" spans="1:6" s="4" customFormat="1" ht="14.1" customHeight="1">
      <c r="A104" s="11"/>
      <c r="B104" s="64"/>
      <c r="F104" s="64"/>
    </row>
    <row r="105" spans="1:6" s="4" customFormat="1" ht="14.1" customHeight="1">
      <c r="A105" s="42"/>
      <c r="B105" s="64"/>
      <c r="F105" s="64"/>
    </row>
    <row r="106" spans="1:6" s="4" customFormat="1" ht="14.1" customHeight="1">
      <c r="A106" s="42"/>
      <c r="B106" s="64"/>
      <c r="F106" s="64"/>
    </row>
    <row r="107" spans="1:6" s="4" customFormat="1" ht="14.1" customHeight="1">
      <c r="A107" s="42"/>
      <c r="B107" s="64"/>
      <c r="F107" s="64"/>
    </row>
    <row r="108" spans="1:6" ht="14.1" customHeight="1">
      <c r="A108" s="42"/>
    </row>
    <row r="109" spans="1:6" ht="14.1" customHeight="1">
      <c r="A109" s="42"/>
    </row>
    <row r="110" spans="1:6" ht="14.1" customHeight="1">
      <c r="A110" s="42"/>
    </row>
    <row r="111" spans="1:6" ht="14.1" customHeight="1">
      <c r="A111" s="42"/>
    </row>
    <row r="112" spans="1:6" ht="14.1" customHeight="1">
      <c r="A112" s="43"/>
    </row>
    <row r="113" spans="1:1" ht="14.1" customHeight="1">
      <c r="A113" s="43"/>
    </row>
    <row r="114" spans="1:1" ht="14.1" customHeight="1">
      <c r="A114" s="43"/>
    </row>
    <row r="115" spans="1:1" ht="14.1" customHeight="1">
      <c r="A115" s="43"/>
    </row>
    <row r="116" spans="1:1" ht="14.1" customHeight="1">
      <c r="A116" s="43"/>
    </row>
    <row r="117" spans="1:1" ht="14.1" customHeight="1">
      <c r="A117" s="42"/>
    </row>
    <row r="118" spans="1:1" ht="14.1" customHeight="1">
      <c r="A118" s="42"/>
    </row>
    <row r="119" spans="1:1" ht="14.1" customHeight="1">
      <c r="A119" s="42"/>
    </row>
    <row r="120" spans="1:1" ht="14.1" customHeight="1">
      <c r="A120" s="43"/>
    </row>
    <row r="121" spans="1:1" ht="14.1" customHeight="1">
      <c r="A121" s="43"/>
    </row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51181102362204722" footer="0.51181102362204722"/>
  <pageSetup paperSize="9" scale="45" orientation="portrait" horizontalDpi="1200" verticalDpi="1200" r:id="rId1"/>
  <headerFooter alignWithMargins="0"/>
  <rowBreaks count="1" manualBreakCount="1">
    <brk id="4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Eredmény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Eredmény!Nyomtatási_terület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2019-05-08T09:34:11Z</cp:lastPrinted>
  <dcterms:created xsi:type="dcterms:W3CDTF">2011-11-09T16:57:31Z</dcterms:created>
  <dcterms:modified xsi:type="dcterms:W3CDTF">2019-05-08T13:56:47Z</dcterms:modified>
</cp:coreProperties>
</file>