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 activeTab="1"/>
  </bookViews>
  <sheets>
    <sheet name="P&amp;L" sheetId="19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1">BS!$A$1:$U$73</definedName>
    <definedName name="_xlnm.Print_Area" localSheetId="2">CF_en!$A$1:$U$54</definedName>
    <definedName name="_xlnm.Print_Area" localSheetId="4">'KPIs quarterly'!$A$1:$G$119</definedName>
    <definedName name="_xlnm.Print_Area" localSheetId="5">'KPIs YTD'!$A$1:$G$119</definedName>
    <definedName name="_xlnm.Print_Area" localSheetId="0">'P&amp;L'!$A$1:$N$69</definedName>
    <definedName name="_xlnm.Print_Area" localSheetId="3">Segments!$A$1:$I$84</definedName>
  </definedNames>
  <calcPr calcId="125725"/>
</workbook>
</file>

<file path=xl/calcChain.xml><?xml version="1.0" encoding="utf-8"?>
<calcChain xmlns="http://schemas.openxmlformats.org/spreadsheetml/2006/main">
  <c r="F66" i="19"/>
  <c r="M66" l="1"/>
  <c r="G66"/>
  <c r="K66"/>
  <c r="J66" l="1"/>
  <c r="L66"/>
  <c r="D66" l="1"/>
  <c r="Q52" i="3" l="1"/>
  <c r="P52"/>
  <c r="L52"/>
  <c r="M52"/>
  <c r="N52"/>
  <c r="O52"/>
  <c r="D52" l="1"/>
  <c r="E52"/>
  <c r="F52"/>
  <c r="G52"/>
  <c r="H52"/>
  <c r="I52"/>
  <c r="J52"/>
  <c r="K52"/>
  <c r="G22" i="2" l="1"/>
  <c r="K22"/>
  <c r="J19" i="3" l="1"/>
  <c r="J26"/>
  <c r="J37" i="2"/>
  <c r="J38"/>
  <c r="K67" l="1"/>
  <c r="K65"/>
  <c r="K64"/>
  <c r="K50"/>
  <c r="K49"/>
  <c r="K48"/>
  <c r="K38"/>
  <c r="K37"/>
  <c r="K36"/>
  <c r="K26"/>
  <c r="K21"/>
  <c r="K14"/>
  <c r="K11"/>
  <c r="K44" l="1"/>
  <c r="K54"/>
  <c r="K28"/>
  <c r="K30" s="1"/>
  <c r="K66"/>
  <c r="K68" s="1"/>
  <c r="K56" l="1"/>
  <c r="K70" s="1"/>
  <c r="I19" i="3"/>
  <c r="I38" i="2"/>
  <c r="I37"/>
</calcChain>
</file>

<file path=xl/sharedStrings.xml><?xml version="1.0" encoding="utf-8"?>
<sst xmlns="http://schemas.openxmlformats.org/spreadsheetml/2006/main" count="469" uniqueCount="233">
  <si>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</si>
  <si>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</si>
  <si>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</si>
  <si>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</si>
  <si>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</si>
  <si>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</si>
  <si>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</si>
  <si>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</si>
  <si>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</si>
  <si>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</si>
  <si>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</si>
  <si>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Share of associates' and joint ventures' losses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</si>
  <si>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</si>
  <si>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</si>
  <si>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</si>
  <si>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</si>
  <si>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</si>
  <si>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</si>
  <si>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</si>
  <si>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</si>
  <si>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</si>
  <si>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</si>
  <si>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</si>
  <si>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</si>
  <si>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</si>
  <si>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</si>
  <si>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</si>
  <si>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</si>
  <si>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</si>
  <si>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</si>
  <si>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</si>
  <si>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</si>
  <si>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</si>
  <si>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</si>
  <si>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</si>
  <si>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</si>
  <si>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</si>
  <si>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</si>
  <si>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</si>
  <si>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</si>
  <si>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</si>
  <si>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</si>
  <si>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</si>
  <si>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</si>
  <si>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</si>
  <si>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</si>
  <si>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</si>
  <si>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</si>
  <si>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</si>
  <si>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</si>
  <si>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</si>
  <si>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</si>
  <si>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</si>
  <si>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</si>
  <si>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</si>
  <si>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</si>
  <si>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</si>
  <si>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</si>
  <si>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</si>
  <si>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</si>
  <si>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</si>
  <si>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</si>
  <si>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</si>
  <si>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</si>
  <si>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</si>
  <si>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</si>
  <si>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</si>
  <si>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</si>
  <si>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</si>
  <si>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</si>
  <si>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</si>
  <si>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</si>
  <si>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</si>
  <si>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</si>
  <si>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</si>
  <si>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</si>
  <si>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</si>
  <si>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</si>
  <si>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</si>
  <si>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</si>
  <si>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</si>
  <si>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</si>
  <si>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</si>
  <si>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</si>
  <si>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</si>
  <si>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</si>
  <si>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</si>
  <si>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</si>
  <si>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</si>
  <si>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</si>
  <si>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</si>
  <si>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</si>
  <si>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</si>
  <si>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</si>
  <si>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</si>
  <si>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</si>
  <si>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</si>
  <si>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</si>
  <si>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</si>
  <si>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</si>
  <si>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</si>
  <si>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</si>
  <si>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</si>
  <si>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</si>
  <si>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</si>
  <si>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</si>
  <si>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</si>
  <si>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</si>
  <si>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</si>
  <si>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</si>
  <si>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</si>
  <si>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</si>
  <si>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</si>
  <si>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</si>
  <si>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</si>
  <si>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</si>
  <si>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</si>
  <si>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</si>
  <si>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</si>
  <si>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</si>
  <si>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</si>
  <si>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</si>
  <si>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</si>
  <si>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</si>
  <si>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</si>
  <si>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</si>
  <si>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</si>
  <si>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</si>
  <si>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</si>
  <si>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</si>
  <si>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</si>
  <si>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</si>
  <si>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</si>
  <si>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</si>
  <si>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</si>
  <si>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</si>
  <si>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</si>
  <si>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</si>
  <si>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</si>
  <si>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</si>
  <si>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</si>
  <si>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</si>
  <si>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</si>
  <si>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</si>
  <si>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</si>
  <si>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</si>
  <si>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</si>
  <si>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</si>
  <si>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</si>
  <si>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</si>
  <si>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</si>
  <si>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</si>
  <si>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</si>
  <si>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</si>
  <si>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</si>
  <si>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</si>
  <si>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</si>
  <si>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</si>
  <si>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</si>
  <si>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</si>
  <si>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</si>
  <si>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n.a.</t>
  </si>
  <si>
    <t xml:space="preserve">Total voice customers 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</si>
  <si>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</si>
  <si>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</si>
  <si>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</si>
  <si>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</si>
  <si>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</si>
  <si>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</si>
  <si>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Internet broadband market share (estimated)</t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</si>
  <si>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</si>
  <si>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</si>
  <si>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</si>
  <si>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</si>
  <si>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</si>
  <si>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</si>
  <si>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</si>
  <si>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</si>
  <si>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</si>
  <si>
    <t>Liabilities held for sale</t>
  </si>
  <si>
    <t>Payments for interests in associates and joint ventures</t>
  </si>
  <si>
    <t>Consolidated Income Statements - IFRS, Quarterly</t>
  </si>
  <si>
    <t>FY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</si>
  <si>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</si>
  <si>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</si>
  <si>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</si>
  <si>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</si>
  <si>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</si>
  <si>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</si>
  <si>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</si>
  <si>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</si>
  <si>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</si>
  <si>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SI/IT-related payments</t>
  </si>
  <si>
    <t>Energy-related payments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</si>
  <si>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</si>
  <si>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</si>
  <si>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</si>
  <si>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</si>
  <si>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</si>
  <si>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</si>
  <si>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</si>
  <si>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</si>
  <si>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</si>
  <si>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</si>
  <si>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</si>
  <si>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Attributable to:</t>
  </si>
  <si>
    <t>Owners of the parent (Net income)</t>
  </si>
  <si>
    <t>Basic and diluted earnings per share (HUF)</t>
  </si>
  <si>
    <t>12.7%</t>
  </si>
  <si>
    <t>T-Hungary</t>
  </si>
  <si>
    <t>Blended ARPU (HUF)</t>
  </si>
  <si>
    <t>Number of retail BB customers</t>
  </si>
  <si>
    <t>Number of wholesale BB access</t>
  </si>
  <si>
    <t>Number of total BB access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</si>
  <si>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</si>
  <si>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</si>
  <si>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</si>
  <si>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Tele-GroteskEENor"/>
        <charset val="238"/>
      </rPr>
      <t>Data published by the Montenegrin Agency for Electronic Communications and Postal Services (EKIP).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</si>
  <si>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</si>
  <si>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</si>
  <si>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customers (RPC) </t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</si>
  <si>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</si>
  <si>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internal calculations from Vodafone Group and Telenor Group Reports</t>
    </r>
  </si>
  <si>
    <t>Total voice customers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</si>
  <si>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</si>
  <si>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</si>
  <si>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</si>
  <si>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</si>
  <si>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</si>
  <si>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</si>
  <si>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 xml:space="preserve">Goodwill </t>
  </si>
  <si>
    <t>309,7</t>
  </si>
  <si>
    <t>5,08</t>
  </si>
</sst>
</file>

<file path=xl/styles.xml><?xml version="1.0" encoding="utf-8"?>
<styleSheet xmlns="http://schemas.openxmlformats.org/spreadsheetml/2006/main">
  <numFmts count="25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_ ;\(#,##0.0\)\ "/>
    <numFmt numFmtId="181" formatCode="#,##0_ ;\(#,##0\)\ "/>
    <numFmt numFmtId="182" formatCode="_(* #,##0.00_);_(* \(#,##0.00\);_(* &quot;-&quot;??_);_(@_)"/>
    <numFmt numFmtId="183" formatCode="_-* #,##0.00_-;\-* #,##0.00_-;_-* &quot;-&quot;??_-;_-@_-"/>
    <numFmt numFmtId="184" formatCode="yyyy\-mm\-dd"/>
    <numFmt numFmtId="185" formatCode="#,##0;[Red]\-#,##0"/>
    <numFmt numFmtId="186" formatCode="#,##0.00;\(#,##0.00\)"/>
    <numFmt numFmtId="187" formatCode="_-* #,##0\ _F_t_-;\-* #,##0\ _F_t_-;_-* &quot;-&quot;??\ _F_t_-;_-@_-"/>
  </numFmts>
  <fonts count="9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9"/>
      <name val="Tele-GroteskEENor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</fills>
  <borders count="6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9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3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22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22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14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3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17" borderId="39" applyNumberFormat="0" applyAlignment="0" applyProtection="0"/>
    <xf numFmtId="0" fontId="39" fillId="28" borderId="40" applyNumberFormat="0" applyAlignment="0" applyProtection="0"/>
    <xf numFmtId="0" fontId="40" fillId="0" borderId="0" applyNumberFormat="0" applyFill="0" applyBorder="0" applyAlignment="0" applyProtection="0"/>
    <xf numFmtId="183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42" fillId="0" borderId="41" applyNumberFormat="0" applyFill="0" applyAlignment="0" applyProtection="0"/>
    <xf numFmtId="0" fontId="43" fillId="0" borderId="42" applyNumberFormat="0" applyFill="0" applyAlignment="0" applyProtection="0"/>
    <xf numFmtId="0" fontId="44" fillId="0" borderId="43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39" applyNumberFormat="0" applyAlignment="0" applyProtection="0"/>
    <xf numFmtId="0" fontId="46" fillId="0" borderId="45" applyNumberFormat="0" applyFill="0" applyAlignment="0" applyProtection="0"/>
    <xf numFmtId="0" fontId="47" fillId="20" borderId="0" applyNumberFormat="0" applyBorder="0" applyAlignment="0" applyProtection="0"/>
    <xf numFmtId="0" fontId="60" fillId="0" borderId="0"/>
    <xf numFmtId="0" fontId="3" fillId="13" borderId="39" applyNumberFormat="0" applyFont="0" applyAlignment="0" applyProtection="0"/>
    <xf numFmtId="0" fontId="48" fillId="17" borderId="44" applyNumberFormat="0" applyAlignment="0" applyProtection="0"/>
    <xf numFmtId="4" fontId="12" fillId="30" borderId="44" applyNumberFormat="0" applyProtection="0">
      <alignment vertical="center"/>
    </xf>
    <xf numFmtId="4" fontId="49" fillId="30" borderId="44" applyNumberFormat="0" applyProtection="0">
      <alignment vertical="center"/>
    </xf>
    <xf numFmtId="4" fontId="12" fillId="30" borderId="44" applyNumberFormat="0" applyProtection="0">
      <alignment horizontal="left" vertical="center" indent="1"/>
    </xf>
    <xf numFmtId="4" fontId="12" fillId="30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2" fillId="32" borderId="44" applyNumberFormat="0" applyProtection="0">
      <alignment horizontal="right" vertical="center"/>
    </xf>
    <xf numFmtId="4" fontId="12" fillId="33" borderId="44" applyNumberFormat="0" applyProtection="0">
      <alignment horizontal="right" vertical="center"/>
    </xf>
    <xf numFmtId="4" fontId="12" fillId="34" borderId="44" applyNumberFormat="0" applyProtection="0">
      <alignment horizontal="right" vertical="center"/>
    </xf>
    <xf numFmtId="4" fontId="12" fillId="35" borderId="44" applyNumberFormat="0" applyProtection="0">
      <alignment horizontal="right" vertical="center"/>
    </xf>
    <xf numFmtId="4" fontId="12" fillId="36" borderId="44" applyNumberFormat="0" applyProtection="0">
      <alignment horizontal="right" vertical="center"/>
    </xf>
    <xf numFmtId="4" fontId="12" fillId="37" borderId="44" applyNumberFormat="0" applyProtection="0">
      <alignment horizontal="right" vertical="center"/>
    </xf>
    <xf numFmtId="4" fontId="12" fillId="38" borderId="44" applyNumberFormat="0" applyProtection="0">
      <alignment horizontal="right" vertical="center"/>
    </xf>
    <xf numFmtId="4" fontId="12" fillId="39" borderId="44" applyNumberFormat="0" applyProtection="0">
      <alignment horizontal="right" vertical="center"/>
    </xf>
    <xf numFmtId="4" fontId="12" fillId="40" borderId="44" applyNumberFormat="0" applyProtection="0">
      <alignment horizontal="right" vertical="center"/>
    </xf>
    <xf numFmtId="4" fontId="50" fillId="41" borderId="44" applyNumberFormat="0" applyProtection="0">
      <alignment horizontal="left" vertical="center" indent="1"/>
    </xf>
    <xf numFmtId="4" fontId="12" fillId="42" borderId="4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52" fillId="42" borderId="44" applyNumberFormat="0" applyProtection="0">
      <alignment horizontal="left" vertical="center" indent="1"/>
    </xf>
    <xf numFmtId="4" fontId="52" fillId="44" borderId="44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2" fillId="3" borderId="44" applyNumberFormat="0" applyProtection="0">
      <alignment vertical="center"/>
    </xf>
    <xf numFmtId="4" fontId="49" fillId="3" borderId="44" applyNumberFormat="0" applyProtection="0">
      <alignment vertical="center"/>
    </xf>
    <xf numFmtId="4" fontId="12" fillId="3" borderId="44" applyNumberFormat="0" applyProtection="0">
      <alignment horizontal="left" vertical="center" indent="1"/>
    </xf>
    <xf numFmtId="4" fontId="12" fillId="3" borderId="44" applyNumberFormat="0" applyProtection="0">
      <alignment horizontal="left" vertical="center" indent="1"/>
    </xf>
    <xf numFmtId="4" fontId="53" fillId="42" borderId="44" applyNumberFormat="0" applyProtection="0">
      <alignment horizontal="right" vertical="center"/>
    </xf>
    <xf numFmtId="4" fontId="12" fillId="42" borderId="44" applyNumberFormat="0" applyProtection="0">
      <alignment horizontal="right" vertical="center"/>
    </xf>
    <xf numFmtId="4" fontId="49" fillId="42" borderId="44" applyNumberFormat="0" applyProtection="0">
      <alignment horizontal="right" vertical="center"/>
    </xf>
    <xf numFmtId="0" fontId="3" fillId="31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4" fillId="0" borderId="0"/>
    <xf numFmtId="4" fontId="55" fillId="42" borderId="44" applyNumberFormat="0" applyProtection="0">
      <alignment horizontal="right" vertical="center"/>
    </xf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47" applyNumberFormat="0" applyFill="0" applyAlignment="0" applyProtection="0"/>
    <xf numFmtId="0" fontId="58" fillId="0" borderId="0" applyNumberFormat="0" applyFill="0" applyBorder="0" applyAlignment="0" applyProtection="0"/>
    <xf numFmtId="0" fontId="3" fillId="0" borderId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0" fontId="62" fillId="49" borderId="0" applyNumberFormat="0" applyBorder="0" applyAlignment="0" applyProtection="0"/>
    <xf numFmtId="0" fontId="62" fillId="47" borderId="0" applyNumberFormat="0" applyBorder="0" applyAlignment="0" applyProtection="0"/>
    <xf numFmtId="0" fontId="62" fillId="50" borderId="0" applyNumberFormat="0" applyBorder="0" applyAlignment="0" applyProtection="0"/>
    <xf numFmtId="0" fontId="62" fillId="49" borderId="0" applyNumberFormat="0" applyBorder="0" applyAlignment="0" applyProtection="0"/>
    <xf numFmtId="0" fontId="62" fillId="51" borderId="0" applyNumberFormat="0" applyBorder="0" applyAlignment="0" applyProtection="0"/>
    <xf numFmtId="0" fontId="62" fillId="48" borderId="0" applyNumberFormat="0" applyBorder="0" applyAlignment="0" applyProtection="0"/>
    <xf numFmtId="0" fontId="62" fillId="52" borderId="0" applyNumberFormat="0" applyBorder="0" applyAlignment="0" applyProtection="0"/>
    <xf numFmtId="0" fontId="62" fillId="51" borderId="0" applyNumberFormat="0" applyBorder="0" applyAlignment="0" applyProtection="0"/>
    <xf numFmtId="0" fontId="62" fillId="53" borderId="0" applyNumberFormat="0" applyBorder="0" applyAlignment="0" applyProtection="0"/>
    <xf numFmtId="0" fontId="62" fillId="52" borderId="0" applyNumberFormat="0" applyBorder="0" applyAlignment="0" applyProtection="0"/>
    <xf numFmtId="0" fontId="63" fillId="54" borderId="0" applyNumberFormat="0" applyBorder="0" applyAlignment="0" applyProtection="0"/>
    <xf numFmtId="0" fontId="63" fillId="48" borderId="0" applyNumberFormat="0" applyBorder="0" applyAlignment="0" applyProtection="0"/>
    <xf numFmtId="0" fontId="63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4" borderId="0" applyNumberFormat="0" applyBorder="0" applyAlignment="0" applyProtection="0"/>
    <xf numFmtId="0" fontId="63" fillId="48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6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6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36" fillId="64" borderId="0" applyNumberFormat="0" applyBorder="0" applyAlignment="0" applyProtection="0"/>
    <xf numFmtId="0" fontId="35" fillId="59" borderId="0" applyNumberFormat="0" applyBorder="0" applyAlignment="0" applyProtection="0"/>
    <xf numFmtId="0" fontId="35" fillId="65" borderId="0" applyNumberFormat="0" applyBorder="0" applyAlignment="0" applyProtection="0"/>
    <xf numFmtId="0" fontId="36" fillId="60" borderId="0" applyNumberFormat="0" applyBorder="0" applyAlignment="0" applyProtection="0"/>
    <xf numFmtId="0" fontId="35" fillId="66" borderId="0" applyNumberFormat="0" applyBorder="0" applyAlignment="0" applyProtection="0"/>
    <xf numFmtId="0" fontId="35" fillId="67" borderId="0" applyNumberFormat="0" applyBorder="0" applyAlignment="0" applyProtection="0"/>
    <xf numFmtId="0" fontId="36" fillId="5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36" fillId="70" borderId="0" applyNumberFormat="0" applyBorder="0" applyAlignment="0" applyProtection="0"/>
    <xf numFmtId="0" fontId="64" fillId="52" borderId="39" applyNumberFormat="0" applyAlignment="0" applyProtection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65" fillId="0" borderId="0" applyNumberFormat="0" applyFill="0" applyBorder="0" applyAlignment="0" applyProtection="0"/>
    <xf numFmtId="0" fontId="66" fillId="0" borderId="41" applyNumberFormat="0" applyFill="0" applyAlignment="0" applyProtection="0"/>
    <xf numFmtId="0" fontId="67" fillId="0" borderId="49" applyNumberFormat="0" applyFill="0" applyAlignment="0" applyProtection="0"/>
    <xf numFmtId="0" fontId="68" fillId="0" borderId="50" applyNumberFormat="0" applyFill="0" applyAlignment="0" applyProtection="0"/>
    <xf numFmtId="0" fontId="68" fillId="0" borderId="0" applyNumberFormat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184" fontId="52" fillId="0" borderId="0" applyFill="0" applyBorder="0" applyAlignment="0"/>
    <xf numFmtId="14" fontId="12" fillId="0" borderId="0" applyFill="0" applyBorder="0" applyAlignment="0"/>
    <xf numFmtId="184" fontId="52" fillId="0" borderId="0" applyFill="0" applyBorder="0" applyAlignment="0"/>
    <xf numFmtId="185" fontId="13" fillId="0" borderId="51">
      <alignment vertical="center"/>
    </xf>
    <xf numFmtId="38" fontId="13" fillId="0" borderId="1">
      <alignment vertical="center"/>
    </xf>
    <xf numFmtId="185" fontId="13" fillId="0" borderId="51">
      <alignment vertical="center"/>
    </xf>
    <xf numFmtId="0" fontId="69" fillId="71" borderId="40" applyNumberFormat="0" applyAlignment="0" applyProtection="0"/>
    <xf numFmtId="0" fontId="57" fillId="72" borderId="0" applyNumberFormat="0" applyBorder="0" applyAlignment="0" applyProtection="0"/>
    <xf numFmtId="0" fontId="57" fillId="73" borderId="0" applyNumberFormat="0" applyBorder="0" applyAlignment="0" applyProtection="0"/>
    <xf numFmtId="0" fontId="57" fillId="74" borderId="0" applyNumberFormat="0" applyBorder="0" applyAlignment="0" applyProtection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0" fillId="0" borderId="0" applyNumberFormat="0" applyFill="0" applyBorder="0" applyAlignment="0" applyProtection="0"/>
    <xf numFmtId="0" fontId="59" fillId="51" borderId="0" applyNumberFormat="0" applyBorder="0" applyAlignment="0" applyProtection="0"/>
    <xf numFmtId="38" fontId="14" fillId="2" borderId="0" applyNumberFormat="0" applyBorder="0" applyAlignment="0" applyProtection="0"/>
    <xf numFmtId="0" fontId="59" fillId="51" borderId="0" applyNumberFormat="0" applyBorder="0" applyAlignment="0" applyProtection="0"/>
    <xf numFmtId="0" fontId="61" fillId="0" borderId="52" applyNumberFormat="0" applyAlignment="0" applyProtection="0"/>
    <xf numFmtId="0" fontId="15" fillId="0" borderId="2" applyNumberFormat="0" applyAlignment="0" applyProtection="0">
      <alignment horizontal="left" vertical="center"/>
    </xf>
    <xf numFmtId="0" fontId="61" fillId="0" borderId="52" applyNumberFormat="0" applyAlignment="0" applyProtection="0"/>
    <xf numFmtId="0" fontId="61" fillId="0" borderId="53">
      <alignment horizontal="left" vertical="center"/>
    </xf>
    <xf numFmtId="0" fontId="15" fillId="0" borderId="3">
      <alignment horizontal="left" vertical="center"/>
    </xf>
    <xf numFmtId="0" fontId="61" fillId="0" borderId="53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77" fillId="0" borderId="54" applyNumberFormat="0" applyFill="0" applyAlignment="0" applyProtection="0"/>
    <xf numFmtId="0" fontId="16" fillId="0" borderId="0" applyNumberFormat="0" applyFill="0" applyBorder="0" applyAlignment="0" applyProtection="0"/>
    <xf numFmtId="0" fontId="59" fillId="49" borderId="0" applyNumberFormat="0" applyBorder="0" applyAlignment="0" applyProtection="0"/>
    <xf numFmtId="10" fontId="14" fillId="3" borderId="4" applyNumberFormat="0" applyBorder="0" applyAlignment="0" applyProtection="0"/>
    <xf numFmtId="0" fontId="59" fillId="49" borderId="0" applyNumberFormat="0" applyBorder="0" applyAlignment="0" applyProtection="0"/>
    <xf numFmtId="0" fontId="3" fillId="49" borderId="55" applyNumberFormat="0" applyAlignment="0" applyProtection="0"/>
    <xf numFmtId="0" fontId="63" fillId="54" borderId="0" applyNumberFormat="0" applyBorder="0" applyAlignment="0" applyProtection="0"/>
    <xf numFmtId="0" fontId="63" fillId="75" borderId="0" applyNumberFormat="0" applyBorder="0" applyAlignment="0" applyProtection="0"/>
    <xf numFmtId="0" fontId="63" fillId="76" borderId="0" applyNumberFormat="0" applyBorder="0" applyAlignment="0" applyProtection="0"/>
    <xf numFmtId="0" fontId="63" fillId="77" borderId="0" applyNumberFormat="0" applyBorder="0" applyAlignment="0" applyProtection="0"/>
    <xf numFmtId="0" fontId="63" fillId="54" borderId="0" applyNumberFormat="0" applyBorder="0" applyAlignment="0" applyProtection="0"/>
    <xf numFmtId="0" fontId="63" fillId="78" borderId="0" applyNumberFormat="0" applyBorder="0" applyAlignment="0" applyProtection="0"/>
    <xf numFmtId="0" fontId="71" fillId="79" borderId="0" applyNumberFormat="0" applyBorder="0" applyAlignment="0" applyProtection="0"/>
    <xf numFmtId="0" fontId="72" fillId="81" borderId="44" applyNumberFormat="0" applyAlignment="0" applyProtection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3" fillId="0" borderId="0" applyNumberFormat="0" applyFill="0" applyBorder="0" applyAlignment="0" applyProtection="0"/>
    <xf numFmtId="0" fontId="78" fillId="0" borderId="0"/>
    <xf numFmtId="0" fontId="17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82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47" applyNumberFormat="0" applyFill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ont="0" applyFill="0" applyBorder="0" applyAlignment="0" applyProtection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5" fillId="83" borderId="0" applyNumberFormat="0" applyBorder="0" applyAlignment="0" applyProtection="0"/>
    <xf numFmtId="4" fontId="12" fillId="30" borderId="44" applyNumberFormat="0" applyProtection="0">
      <alignment vertical="center"/>
    </xf>
    <xf numFmtId="4" fontId="82" fillId="30" borderId="48" applyNumberFormat="0" applyProtection="0">
      <alignment vertical="center"/>
    </xf>
    <xf numFmtId="4" fontId="14" fillId="30" borderId="48" applyNumberFormat="0" applyProtection="0">
      <alignment horizontal="left" vertical="center" indent="1"/>
    </xf>
    <xf numFmtId="4" fontId="12" fillId="30" borderId="44" applyNumberFormat="0" applyProtection="0">
      <alignment horizontal="left" vertical="center" indent="1"/>
    </xf>
    <xf numFmtId="0" fontId="83" fillId="20" borderId="56" applyNumberFormat="0" applyProtection="0">
      <alignment horizontal="left" vertical="top" indent="1"/>
    </xf>
    <xf numFmtId="4" fontId="14" fillId="23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4" fillId="18" borderId="48" applyNumberFormat="0" applyProtection="0">
      <alignment horizontal="right" vertical="center"/>
    </xf>
    <xf numFmtId="4" fontId="14" fillId="84" borderId="48" applyNumberFormat="0" applyProtection="0">
      <alignment horizontal="right" vertical="center"/>
    </xf>
    <xf numFmtId="4" fontId="14" fillId="24" borderId="57" applyNumberFormat="0" applyProtection="0">
      <alignment horizontal="right" vertical="center"/>
    </xf>
    <xf numFmtId="4" fontId="14" fillId="26" borderId="48" applyNumberFormat="0" applyProtection="0">
      <alignment horizontal="right" vertical="center"/>
    </xf>
    <xf numFmtId="4" fontId="14" fillId="85" borderId="48" applyNumberFormat="0" applyProtection="0">
      <alignment horizontal="right" vertical="center"/>
    </xf>
    <xf numFmtId="4" fontId="14" fillId="55" borderId="48" applyNumberFormat="0" applyProtection="0">
      <alignment horizontal="right" vertical="center"/>
    </xf>
    <xf numFmtId="4" fontId="14" fillId="22" borderId="48" applyNumberFormat="0" applyProtection="0">
      <alignment horizontal="right" vertical="center"/>
    </xf>
    <xf numFmtId="4" fontId="14" fillId="29" borderId="48" applyNumberFormat="0" applyProtection="0">
      <alignment horizontal="right" vertical="center"/>
    </xf>
    <xf numFmtId="4" fontId="14" fillId="86" borderId="48" applyNumberFormat="0" applyProtection="0">
      <alignment horizontal="right" vertical="center"/>
    </xf>
    <xf numFmtId="4" fontId="14" fillId="87" borderId="57" applyNumberFormat="0" applyProtection="0">
      <alignment horizontal="left" vertical="center" indent="1"/>
    </xf>
    <xf numFmtId="4" fontId="50" fillId="41" borderId="44" applyNumberFormat="0" applyProtection="0">
      <alignment horizontal="left" vertical="center" indent="1"/>
    </xf>
    <xf numFmtId="4" fontId="34" fillId="25" borderId="57" applyNumberFormat="0" applyProtection="0">
      <alignment horizontal="left" vertical="center" indent="1"/>
    </xf>
    <xf numFmtId="4" fontId="12" fillId="42" borderId="46" applyNumberFormat="0" applyProtection="0">
      <alignment horizontal="left" vertical="center" indent="1"/>
    </xf>
    <xf numFmtId="4" fontId="34" fillId="25" borderId="57" applyNumberFormat="0" applyProtection="0">
      <alignment horizontal="left" vertical="center" indent="1"/>
    </xf>
    <xf numFmtId="4" fontId="14" fillId="88" borderId="48" applyNumberFormat="0" applyProtection="0">
      <alignment horizontal="right" vertical="center"/>
    </xf>
    <xf numFmtId="0" fontId="3" fillId="31" borderId="44" applyNumberFormat="0" applyProtection="0">
      <alignment horizontal="left" vertical="center" indent="1"/>
    </xf>
    <xf numFmtId="4" fontId="14" fillId="89" borderId="57" applyNumberFormat="0" applyProtection="0">
      <alignment horizontal="left" vertical="center" indent="1"/>
    </xf>
    <xf numFmtId="4" fontId="52" fillId="42" borderId="44" applyNumberFormat="0" applyProtection="0">
      <alignment horizontal="left" vertical="center" indent="1"/>
    </xf>
    <xf numFmtId="4" fontId="14" fillId="88" borderId="57" applyNumberFormat="0" applyProtection="0">
      <alignment horizontal="left" vertical="center" indent="1"/>
    </xf>
    <xf numFmtId="4" fontId="52" fillId="44" borderId="44" applyNumberFormat="0" applyProtection="0">
      <alignment horizontal="left" vertical="center" indent="1"/>
    </xf>
    <xf numFmtId="0" fontId="14" fillId="19" borderId="48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59" fillId="25" borderId="56" applyNumberFormat="0" applyProtection="0">
      <alignment horizontal="left" vertical="top" indent="1"/>
    </xf>
    <xf numFmtId="0" fontId="14" fillId="28" borderId="48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59" fillId="88" borderId="56" applyNumberFormat="0" applyProtection="0">
      <alignment horizontal="left" vertical="top" indent="1"/>
    </xf>
    <xf numFmtId="0" fontId="14" fillId="46" borderId="48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59" fillId="46" borderId="56" applyNumberFormat="0" applyProtection="0">
      <alignment horizontal="left" vertical="top" indent="1"/>
    </xf>
    <xf numFmtId="0" fontId="14" fillId="89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3" fillId="90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3" fillId="90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9" fillId="80" borderId="58" applyNumberFormat="0">
      <protection locked="0"/>
    </xf>
    <xf numFmtId="0" fontId="81" fillId="25" borderId="59" applyBorder="0"/>
    <xf numFmtId="4" fontId="53" fillId="13" borderId="56" applyNumberFormat="0" applyProtection="0">
      <alignment vertical="center"/>
    </xf>
    <xf numFmtId="4" fontId="82" fillId="3" borderId="4" applyNumberFormat="0" applyProtection="0">
      <alignment vertical="center"/>
    </xf>
    <xf numFmtId="4" fontId="53" fillId="19" borderId="56" applyNumberFormat="0" applyProtection="0">
      <alignment horizontal="left" vertical="center" indent="1"/>
    </xf>
    <xf numFmtId="0" fontId="53" fillId="13" borderId="56" applyNumberFormat="0" applyProtection="0">
      <alignment horizontal="left" vertical="top" indent="1"/>
    </xf>
    <xf numFmtId="4" fontId="14" fillId="0" borderId="48" applyNumberFormat="0" applyProtection="0">
      <alignment horizontal="right" vertical="center"/>
    </xf>
    <xf numFmtId="4" fontId="82" fillId="4" borderId="48" applyNumberFormat="0" applyProtection="0">
      <alignment horizontal="right" vertical="center"/>
    </xf>
    <xf numFmtId="4" fontId="14" fillId="23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3" fillId="88" borderId="56" applyNumberFormat="0" applyProtection="0">
      <alignment horizontal="left" vertical="top" indent="1"/>
    </xf>
    <xf numFmtId="4" fontId="84" fillId="91" borderId="57" applyNumberFormat="0" applyProtection="0">
      <alignment horizontal="left" vertical="center" indent="1"/>
    </xf>
    <xf numFmtId="0" fontId="54" fillId="0" borderId="0"/>
    <xf numFmtId="0" fontId="14" fillId="92" borderId="4"/>
    <xf numFmtId="4" fontId="85" fillId="80" borderId="48" applyNumberFormat="0" applyProtection="0">
      <alignment horizontal="right" vertical="center"/>
    </xf>
    <xf numFmtId="0" fontId="79" fillId="52" borderId="0" applyNumberFormat="0" applyBorder="0" applyAlignment="0" applyProtection="0"/>
    <xf numFmtId="0" fontId="56" fillId="0" borderId="0" applyNumberFormat="0" applyFill="0" applyBorder="0" applyAlignment="0" applyProtection="0"/>
    <xf numFmtId="0" fontId="3" fillId="0" borderId="0"/>
    <xf numFmtId="0" fontId="10" fillId="0" borderId="0"/>
    <xf numFmtId="0" fontId="80" fillId="81" borderId="39" applyNumberFormat="0" applyAlignment="0" applyProtection="0"/>
    <xf numFmtId="9" fontId="5" fillId="0" borderId="0" applyFont="0" applyFill="0" applyBorder="0" applyAlignment="0" applyProtection="0"/>
    <xf numFmtId="9" fontId="3" fillId="0" borderId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52" fillId="0" borderId="0" applyFill="0" applyBorder="0" applyAlignment="0"/>
    <xf numFmtId="49" fontId="12" fillId="0" borderId="0" applyFill="0" applyBorder="0" applyAlignment="0"/>
    <xf numFmtId="49" fontId="52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0" fontId="76" fillId="0" borderId="0" applyFill="0" applyBorder="0" applyAlignment="0"/>
    <xf numFmtId="0" fontId="11" fillId="0" borderId="0" applyFill="0" applyBorder="0" applyAlignment="0"/>
    <xf numFmtId="0" fontId="76" fillId="0" borderId="0" applyFill="0" applyBorder="0" applyAlignment="0"/>
    <xf numFmtId="4" fontId="14" fillId="20" borderId="48" applyNumberFormat="0" applyProtection="0">
      <alignment vertical="center"/>
    </xf>
    <xf numFmtId="182" fontId="3" fillId="0" borderId="0" applyFont="0" applyFill="0" applyBorder="0" applyAlignment="0" applyProtection="0"/>
    <xf numFmtId="0" fontId="59" fillId="82" borderId="0"/>
    <xf numFmtId="0" fontId="36" fillId="93" borderId="0" applyNumberFormat="0" applyBorder="0" applyAlignment="0" applyProtection="0"/>
    <xf numFmtId="0" fontId="36" fillId="94" borderId="0" applyNumberFormat="0" applyBorder="0" applyAlignment="0" applyProtection="0"/>
    <xf numFmtId="0" fontId="36" fillId="95" borderId="0" applyNumberFormat="0" applyBorder="0" applyAlignment="0" applyProtection="0"/>
    <xf numFmtId="0" fontId="36" fillId="96" borderId="0" applyNumberFormat="0" applyBorder="0" applyAlignment="0" applyProtection="0"/>
    <xf numFmtId="0" fontId="36" fillId="58" borderId="0" applyNumberFormat="0" applyBorder="0" applyAlignment="0" applyProtection="0"/>
    <xf numFmtId="0" fontId="36" fillId="97" borderId="0" applyNumberFormat="0" applyBorder="0" applyAlignment="0" applyProtection="0"/>
    <xf numFmtId="0" fontId="86" fillId="68" borderId="0" applyNumberFormat="0" applyBorder="0" applyAlignment="0" applyProtection="0"/>
    <xf numFmtId="0" fontId="87" fillId="98" borderId="48" applyNumberFormat="0" applyAlignment="0" applyProtection="0"/>
    <xf numFmtId="0" fontId="39" fillId="96" borderId="40" applyNumberFormat="0" applyAlignment="0" applyProtection="0"/>
    <xf numFmtId="0" fontId="35" fillId="63" borderId="0" applyNumberFormat="0" applyBorder="0" applyAlignment="0" applyProtection="0"/>
    <xf numFmtId="0" fontId="42" fillId="0" borderId="60" applyNumberFormat="0" applyFill="0" applyAlignment="0" applyProtection="0"/>
    <xf numFmtId="0" fontId="43" fillId="0" borderId="61" applyNumberFormat="0" applyFill="0" applyAlignment="0" applyProtection="0"/>
    <xf numFmtId="0" fontId="44" fillId="0" borderId="62" applyNumberFormat="0" applyFill="0" applyAlignment="0" applyProtection="0"/>
    <xf numFmtId="0" fontId="44" fillId="0" borderId="0" applyNumberFormat="0" applyFill="0" applyBorder="0" applyAlignment="0" applyProtection="0"/>
    <xf numFmtId="0" fontId="88" fillId="69" borderId="48" applyNumberFormat="0" applyAlignment="0" applyProtection="0"/>
    <xf numFmtId="0" fontId="41" fillId="0" borderId="63" applyNumberFormat="0" applyFill="0" applyAlignment="0" applyProtection="0"/>
    <xf numFmtId="0" fontId="41" fillId="69" borderId="0" applyNumberFormat="0" applyBorder="0" applyAlignment="0" applyProtection="0"/>
    <xf numFmtId="0" fontId="14" fillId="68" borderId="48" applyNumberFormat="0" applyFont="0" applyAlignment="0" applyProtection="0"/>
    <xf numFmtId="0" fontId="48" fillId="98" borderId="44" applyNumberFormat="0" applyAlignment="0" applyProtection="0"/>
    <xf numFmtId="0" fontId="59" fillId="82" borderId="0"/>
    <xf numFmtId="0" fontId="59" fillId="82" borderId="0"/>
    <xf numFmtId="0" fontId="14" fillId="25" borderId="56" applyNumberFormat="0" applyProtection="0">
      <alignment horizontal="left" vertical="top" indent="1"/>
    </xf>
    <xf numFmtId="0" fontId="14" fillId="88" borderId="56" applyNumberFormat="0" applyProtection="0">
      <alignment horizontal="left" vertical="top" indent="1"/>
    </xf>
    <xf numFmtId="0" fontId="14" fillId="46" borderId="56" applyNumberFormat="0" applyProtection="0">
      <alignment horizontal="left" vertical="top" indent="1"/>
    </xf>
    <xf numFmtId="0" fontId="14" fillId="89" borderId="56" applyNumberFormat="0" applyProtection="0">
      <alignment horizontal="left" vertical="top" indent="1"/>
    </xf>
    <xf numFmtId="0" fontId="14" fillId="80" borderId="58" applyNumberFormat="0">
      <protection locked="0"/>
    </xf>
    <xf numFmtId="0" fontId="59" fillId="82" borderId="0"/>
    <xf numFmtId="0" fontId="57" fillId="0" borderId="64" applyNumberFormat="0" applyFill="0" applyAlignment="0" applyProtection="0"/>
    <xf numFmtId="0" fontId="89" fillId="0" borderId="0" applyNumberFormat="0" applyFill="0" applyBorder="0" applyAlignment="0" applyProtection="0"/>
    <xf numFmtId="0" fontId="59" fillId="82" borderId="0"/>
    <xf numFmtId="0" fontId="59" fillId="82" borderId="0"/>
    <xf numFmtId="0" fontId="59" fillId="82" borderId="0"/>
    <xf numFmtId="0" fontId="5" fillId="0" borderId="0"/>
    <xf numFmtId="183" fontId="3" fillId="0" borderId="0" applyFont="0" applyFill="0" applyBorder="0" applyAlignment="0" applyProtection="0"/>
    <xf numFmtId="4" fontId="12" fillId="30" borderId="44" applyNumberFormat="0" applyProtection="0">
      <alignment vertical="center"/>
    </xf>
    <xf numFmtId="4" fontId="49" fillId="30" borderId="44" applyNumberFormat="0" applyProtection="0">
      <alignment vertical="center"/>
    </xf>
    <xf numFmtId="4" fontId="12" fillId="30" borderId="44" applyNumberFormat="0" applyProtection="0">
      <alignment horizontal="left" vertical="center" indent="1"/>
    </xf>
    <xf numFmtId="4" fontId="12" fillId="30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2" fillId="32" borderId="44" applyNumberFormat="0" applyProtection="0">
      <alignment horizontal="right" vertical="center"/>
    </xf>
    <xf numFmtId="4" fontId="12" fillId="33" borderId="44" applyNumberFormat="0" applyProtection="0">
      <alignment horizontal="right" vertical="center"/>
    </xf>
    <xf numFmtId="4" fontId="12" fillId="34" borderId="44" applyNumberFormat="0" applyProtection="0">
      <alignment horizontal="right" vertical="center"/>
    </xf>
    <xf numFmtId="4" fontId="12" fillId="35" borderId="44" applyNumberFormat="0" applyProtection="0">
      <alignment horizontal="right" vertical="center"/>
    </xf>
    <xf numFmtId="4" fontId="12" fillId="36" borderId="44" applyNumberFormat="0" applyProtection="0">
      <alignment horizontal="right" vertical="center"/>
    </xf>
    <xf numFmtId="4" fontId="12" fillId="37" borderId="44" applyNumberFormat="0" applyProtection="0">
      <alignment horizontal="right" vertical="center"/>
    </xf>
    <xf numFmtId="4" fontId="12" fillId="38" borderId="44" applyNumberFormat="0" applyProtection="0">
      <alignment horizontal="right" vertical="center"/>
    </xf>
    <xf numFmtId="4" fontId="12" fillId="39" borderId="44" applyNumberFormat="0" applyProtection="0">
      <alignment horizontal="right" vertical="center"/>
    </xf>
    <xf numFmtId="4" fontId="12" fillId="40" borderId="44" applyNumberFormat="0" applyProtection="0">
      <alignment horizontal="right" vertical="center"/>
    </xf>
    <xf numFmtId="4" fontId="50" fillId="41" borderId="44" applyNumberFormat="0" applyProtection="0">
      <alignment horizontal="left" vertical="center" indent="1"/>
    </xf>
    <xf numFmtId="4" fontId="12" fillId="42" borderId="4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52" fillId="42" borderId="44" applyNumberFormat="0" applyProtection="0">
      <alignment horizontal="left" vertical="center" indent="1"/>
    </xf>
    <xf numFmtId="4" fontId="52" fillId="44" borderId="44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2" fillId="3" borderId="44" applyNumberFormat="0" applyProtection="0">
      <alignment vertical="center"/>
    </xf>
    <xf numFmtId="4" fontId="49" fillId="3" borderId="44" applyNumberFormat="0" applyProtection="0">
      <alignment vertical="center"/>
    </xf>
    <xf numFmtId="4" fontId="12" fillId="3" borderId="44" applyNumberFormat="0" applyProtection="0">
      <alignment horizontal="left" vertical="center" indent="1"/>
    </xf>
    <xf numFmtId="4" fontId="12" fillId="3" borderId="44" applyNumberFormat="0" applyProtection="0">
      <alignment horizontal="left" vertical="center" indent="1"/>
    </xf>
    <xf numFmtId="4" fontId="53" fillId="42" borderId="44" applyNumberFormat="0" applyProtection="0">
      <alignment horizontal="right" vertical="center"/>
    </xf>
    <xf numFmtId="4" fontId="49" fillId="42" borderId="44" applyNumberFormat="0" applyProtection="0">
      <alignment horizontal="right" vertical="center"/>
    </xf>
    <xf numFmtId="0" fontId="3" fillId="31" borderId="44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4" fillId="0" borderId="0"/>
    <xf numFmtId="4" fontId="55" fillId="42" borderId="44" applyNumberFormat="0" applyProtection="0">
      <alignment horizontal="right" vertical="center"/>
    </xf>
    <xf numFmtId="9" fontId="3" fillId="0" borderId="0" applyFont="0" applyFill="0" applyBorder="0" applyAlignment="0" applyProtection="0"/>
    <xf numFmtId="0" fontId="59" fillId="80" borderId="58" applyNumberFormat="0">
      <protection locked="0"/>
    </xf>
    <xf numFmtId="0" fontId="14" fillId="92" borderId="4"/>
    <xf numFmtId="0" fontId="59" fillId="82" borderId="0"/>
    <xf numFmtId="0" fontId="59" fillId="82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59" fillId="82" borderId="0"/>
    <xf numFmtId="0" fontId="59" fillId="82" borderId="0"/>
    <xf numFmtId="4" fontId="14" fillId="20" borderId="48" applyNumberFormat="0" applyProtection="0">
      <alignment vertical="center"/>
    </xf>
    <xf numFmtId="4" fontId="14" fillId="20" borderId="48" applyNumberFormat="0" applyProtection="0">
      <alignment vertical="center"/>
    </xf>
    <xf numFmtId="4" fontId="12" fillId="30" borderId="44" applyNumberFormat="0" applyProtection="0">
      <alignment vertical="center"/>
    </xf>
    <xf numFmtId="4" fontId="49" fillId="30" borderId="44" applyNumberFormat="0" applyProtection="0">
      <alignment vertical="center"/>
    </xf>
    <xf numFmtId="4" fontId="14" fillId="30" borderId="48" applyNumberFormat="0" applyProtection="0">
      <alignment horizontal="left" vertical="center" indent="1"/>
    </xf>
    <xf numFmtId="4" fontId="14" fillId="30" borderId="48" applyNumberFormat="0" applyProtection="0">
      <alignment horizontal="left" vertical="center" indent="1"/>
    </xf>
    <xf numFmtId="4" fontId="12" fillId="30" borderId="44" applyNumberFormat="0" applyProtection="0">
      <alignment horizontal="left" vertical="center" indent="1"/>
    </xf>
    <xf numFmtId="4" fontId="12" fillId="30" borderId="44" applyNumberFormat="0" applyProtection="0">
      <alignment horizontal="left" vertical="center" indent="1"/>
    </xf>
    <xf numFmtId="4" fontId="14" fillId="23" borderId="48" applyNumberFormat="0" applyProtection="0">
      <alignment horizontal="left" vertical="center" indent="1"/>
    </xf>
    <xf numFmtId="4" fontId="14" fillId="23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4" fontId="14" fillId="18" borderId="48" applyNumberFormat="0" applyProtection="0">
      <alignment horizontal="right" vertical="center"/>
    </xf>
    <xf numFmtId="4" fontId="12" fillId="32" borderId="44" applyNumberFormat="0" applyProtection="0">
      <alignment horizontal="right" vertical="center"/>
    </xf>
    <xf numFmtId="4" fontId="14" fillId="84" borderId="48" applyNumberFormat="0" applyProtection="0">
      <alignment horizontal="right" vertical="center"/>
    </xf>
    <xf numFmtId="4" fontId="12" fillId="33" borderId="44" applyNumberFormat="0" applyProtection="0">
      <alignment horizontal="right" vertical="center"/>
    </xf>
    <xf numFmtId="4" fontId="14" fillId="24" borderId="57" applyNumberFormat="0" applyProtection="0">
      <alignment horizontal="right" vertical="center"/>
    </xf>
    <xf numFmtId="4" fontId="12" fillId="34" borderId="44" applyNumberFormat="0" applyProtection="0">
      <alignment horizontal="right" vertical="center"/>
    </xf>
    <xf numFmtId="4" fontId="14" fillId="26" borderId="48" applyNumberFormat="0" applyProtection="0">
      <alignment horizontal="right" vertical="center"/>
    </xf>
    <xf numFmtId="4" fontId="12" fillId="35" borderId="44" applyNumberFormat="0" applyProtection="0">
      <alignment horizontal="right" vertical="center"/>
    </xf>
    <xf numFmtId="4" fontId="14" fillId="85" borderId="48" applyNumberFormat="0" applyProtection="0">
      <alignment horizontal="right" vertical="center"/>
    </xf>
    <xf numFmtId="4" fontId="12" fillId="36" borderId="44" applyNumberFormat="0" applyProtection="0">
      <alignment horizontal="right" vertical="center"/>
    </xf>
    <xf numFmtId="4" fontId="14" fillId="55" borderId="48" applyNumberFormat="0" applyProtection="0">
      <alignment horizontal="right" vertical="center"/>
    </xf>
    <xf numFmtId="4" fontId="12" fillId="37" borderId="44" applyNumberFormat="0" applyProtection="0">
      <alignment horizontal="right" vertical="center"/>
    </xf>
    <xf numFmtId="4" fontId="14" fillId="22" borderId="48" applyNumberFormat="0" applyProtection="0">
      <alignment horizontal="right" vertical="center"/>
    </xf>
    <xf numFmtId="4" fontId="12" fillId="38" borderId="44" applyNumberFormat="0" applyProtection="0">
      <alignment horizontal="right" vertical="center"/>
    </xf>
    <xf numFmtId="4" fontId="14" fillId="29" borderId="48" applyNumberFormat="0" applyProtection="0">
      <alignment horizontal="right" vertical="center"/>
    </xf>
    <xf numFmtId="4" fontId="12" fillId="39" borderId="44" applyNumberFormat="0" applyProtection="0">
      <alignment horizontal="right" vertical="center"/>
    </xf>
    <xf numFmtId="4" fontId="14" fillId="86" borderId="48" applyNumberFormat="0" applyProtection="0">
      <alignment horizontal="right" vertical="center"/>
    </xf>
    <xf numFmtId="4" fontId="12" fillId="40" borderId="44" applyNumberFormat="0" applyProtection="0">
      <alignment horizontal="right" vertical="center"/>
    </xf>
    <xf numFmtId="4" fontId="14" fillId="87" borderId="57" applyNumberFormat="0" applyProtection="0">
      <alignment horizontal="left" vertical="center" indent="1"/>
    </xf>
    <xf numFmtId="4" fontId="50" fillId="41" borderId="44" applyNumberFormat="0" applyProtection="0">
      <alignment horizontal="left" vertical="center" indent="1"/>
    </xf>
    <xf numFmtId="4" fontId="12" fillId="42" borderId="4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4" fillId="88" borderId="48" applyNumberFormat="0" applyProtection="0">
      <alignment horizontal="right" vertical="center"/>
    </xf>
    <xf numFmtId="4" fontId="14" fillId="88" borderId="48" applyNumberFormat="0" applyProtection="0">
      <alignment horizontal="right" vertical="center"/>
    </xf>
    <xf numFmtId="0" fontId="3" fillId="31" borderId="44" applyNumberFormat="0" applyProtection="0">
      <alignment horizontal="left" vertical="center" indent="1"/>
    </xf>
    <xf numFmtId="4" fontId="14" fillId="89" borderId="57" applyNumberFormat="0" applyProtection="0">
      <alignment horizontal="left" vertical="center" indent="1"/>
    </xf>
    <xf numFmtId="4" fontId="52" fillId="42" borderId="44" applyNumberFormat="0" applyProtection="0">
      <alignment horizontal="left" vertical="center" indent="1"/>
    </xf>
    <xf numFmtId="4" fontId="14" fillId="88" borderId="57" applyNumberFormat="0" applyProtection="0">
      <alignment horizontal="left" vertical="center" indent="1"/>
    </xf>
    <xf numFmtId="4" fontId="52" fillId="44" borderId="44" applyNumberFormat="0" applyProtection="0">
      <alignment horizontal="left" vertical="center" indent="1"/>
    </xf>
    <xf numFmtId="0" fontId="14" fillId="19" borderId="48" applyNumberFormat="0" applyProtection="0">
      <alignment horizontal="left" vertical="center" indent="1"/>
    </xf>
    <xf numFmtId="0" fontId="3" fillId="44" borderId="44" applyNumberFormat="0" applyProtection="0">
      <alignment horizontal="left" vertical="center" indent="1"/>
    </xf>
    <xf numFmtId="0" fontId="59" fillId="25" borderId="56" applyNumberFormat="0" applyProtection="0">
      <alignment horizontal="left" vertical="top" indent="1"/>
    </xf>
    <xf numFmtId="0" fontId="3" fillId="44" borderId="44" applyNumberFormat="0" applyProtection="0">
      <alignment horizontal="left" vertical="center" indent="1"/>
    </xf>
    <xf numFmtId="0" fontId="14" fillId="28" borderId="48" applyNumberFormat="0" applyProtection="0">
      <alignment horizontal="left" vertical="center" indent="1"/>
    </xf>
    <xf numFmtId="0" fontId="3" fillId="45" borderId="44" applyNumberFormat="0" applyProtection="0">
      <alignment horizontal="left" vertical="center" indent="1"/>
    </xf>
    <xf numFmtId="0" fontId="59" fillId="88" borderId="56" applyNumberFormat="0" applyProtection="0">
      <alignment horizontal="left" vertical="top" indent="1"/>
    </xf>
    <xf numFmtId="0" fontId="3" fillId="45" borderId="44" applyNumberFormat="0" applyProtection="0">
      <alignment horizontal="left" vertical="center" indent="1"/>
    </xf>
    <xf numFmtId="0" fontId="14" fillId="46" borderId="48" applyNumberFormat="0" applyProtection="0">
      <alignment horizontal="left" vertical="center" indent="1"/>
    </xf>
    <xf numFmtId="0" fontId="3" fillId="2" borderId="44" applyNumberFormat="0" applyProtection="0">
      <alignment horizontal="left" vertical="center" indent="1"/>
    </xf>
    <xf numFmtId="0" fontId="59" fillId="46" borderId="56" applyNumberFormat="0" applyProtection="0">
      <alignment horizontal="left" vertical="top" indent="1"/>
    </xf>
    <xf numFmtId="0" fontId="3" fillId="2" borderId="44" applyNumberFormat="0" applyProtection="0">
      <alignment horizontal="left" vertical="center" indent="1"/>
    </xf>
    <xf numFmtId="0" fontId="14" fillId="89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9" fillId="89" borderId="56" applyNumberFormat="0" applyProtection="0">
      <alignment horizontal="left" vertical="top" indent="1"/>
    </xf>
    <xf numFmtId="0" fontId="59" fillId="89" borderId="56" applyNumberFormat="0" applyProtection="0">
      <alignment horizontal="left" vertical="top" indent="1"/>
    </xf>
    <xf numFmtId="0" fontId="3" fillId="31" borderId="44" applyNumberFormat="0" applyProtection="0">
      <alignment horizontal="left" vertical="center" indent="1"/>
    </xf>
    <xf numFmtId="0" fontId="3" fillId="0" borderId="0"/>
    <xf numFmtId="4" fontId="12" fillId="3" borderId="44" applyNumberFormat="0" applyProtection="0">
      <alignment vertical="center"/>
    </xf>
    <xf numFmtId="4" fontId="49" fillId="3" borderId="44" applyNumberFormat="0" applyProtection="0">
      <alignment vertical="center"/>
    </xf>
    <xf numFmtId="4" fontId="12" fillId="3" borderId="44" applyNumberFormat="0" applyProtection="0">
      <alignment horizontal="left" vertical="center" indent="1"/>
    </xf>
    <xf numFmtId="4" fontId="12" fillId="3" borderId="44" applyNumberFormat="0" applyProtection="0">
      <alignment horizontal="left" vertical="center" indent="1"/>
    </xf>
    <xf numFmtId="4" fontId="14" fillId="0" borderId="48" applyNumberFormat="0" applyProtection="0">
      <alignment horizontal="right" vertical="center"/>
    </xf>
    <xf numFmtId="4" fontId="14" fillId="0" borderId="48" applyNumberFormat="0" applyProtection="0">
      <alignment horizontal="right" vertical="center"/>
    </xf>
    <xf numFmtId="4" fontId="12" fillId="42" borderId="44" applyNumberFormat="0" applyProtection="0">
      <alignment horizontal="right" vertical="center"/>
    </xf>
    <xf numFmtId="4" fontId="49" fillId="42" borderId="44" applyNumberFormat="0" applyProtection="0">
      <alignment horizontal="right" vertical="center"/>
    </xf>
    <xf numFmtId="4" fontId="14" fillId="23" borderId="48" applyNumberFormat="0" applyProtection="0">
      <alignment horizontal="left" vertical="center" indent="1"/>
    </xf>
    <xf numFmtId="0" fontId="3" fillId="31" borderId="44" applyNumberFormat="0" applyProtection="0">
      <alignment horizontal="left" vertical="center" indent="1"/>
    </xf>
    <xf numFmtId="0" fontId="54" fillId="0" borderId="0"/>
    <xf numFmtId="4" fontId="55" fillId="42" borderId="44" applyNumberFormat="0" applyProtection="0">
      <alignment horizontal="right" vertical="center"/>
    </xf>
    <xf numFmtId="9" fontId="3" fillId="0" borderId="0" applyFont="0" applyFill="0" applyBorder="0" applyAlignment="0" applyProtection="0"/>
    <xf numFmtId="0" fontId="59" fillId="82" borderId="0"/>
    <xf numFmtId="0" fontId="59" fillId="82" borderId="0"/>
    <xf numFmtId="0" fontId="59" fillId="82" borderId="0"/>
    <xf numFmtId="0" fontId="59" fillId="82" borderId="0"/>
    <xf numFmtId="0" fontId="59" fillId="82" borderId="0"/>
    <xf numFmtId="0" fontId="4" fillId="0" borderId="0"/>
    <xf numFmtId="0" fontId="59" fillId="82" borderId="0"/>
    <xf numFmtId="43" fontId="3" fillId="0" borderId="0" applyFont="0" applyFill="0" applyBorder="0" applyAlignment="0" applyProtection="0"/>
  </cellStyleXfs>
  <cellXfs count="409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1" fillId="8" borderId="11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1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2" xfId="39" applyFont="1" applyFill="1" applyBorder="1" applyProtection="1"/>
    <xf numFmtId="166" fontId="23" fillId="8" borderId="12" xfId="39" applyFont="1" applyFill="1" applyBorder="1" applyProtection="1"/>
    <xf numFmtId="37" fontId="21" fillId="10" borderId="7" xfId="33" applyNumberFormat="1" applyFont="1" applyFill="1" applyBorder="1" applyProtection="1"/>
    <xf numFmtId="37" fontId="21" fillId="10" borderId="10" xfId="33" applyNumberFormat="1" applyFont="1" applyFill="1" applyBorder="1" applyProtection="1"/>
    <xf numFmtId="37" fontId="22" fillId="8" borderId="11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5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8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0" xfId="31" applyFont="1" applyFill="1" applyBorder="1"/>
    <xf numFmtId="166" fontId="21" fillId="9" borderId="13" xfId="39" applyNumberFormat="1" applyFont="1" applyFill="1" applyBorder="1" applyAlignment="1" applyProtection="1">
      <alignment horizontal="center"/>
    </xf>
    <xf numFmtId="37" fontId="21" fillId="9" borderId="14" xfId="39" quotePrefix="1" applyNumberFormat="1" applyFont="1" applyFill="1" applyBorder="1" applyAlignment="1" applyProtection="1">
      <alignment horizontal="center"/>
    </xf>
    <xf numFmtId="37" fontId="21" fillId="9" borderId="14" xfId="39" applyNumberFormat="1" applyFont="1" applyFill="1" applyBorder="1" applyAlignment="1" applyProtection="1">
      <alignment horizontal="center"/>
    </xf>
    <xf numFmtId="37" fontId="22" fillId="9" borderId="15" xfId="39" applyNumberFormat="1" applyFont="1" applyFill="1" applyBorder="1" applyAlignment="1" applyProtection="1">
      <alignment horizontal="center"/>
    </xf>
    <xf numFmtId="37" fontId="22" fillId="5" borderId="12" xfId="33" applyNumberFormat="1" applyFont="1" applyFill="1" applyBorder="1" applyProtection="1"/>
    <xf numFmtId="37" fontId="21" fillId="5" borderId="12" xfId="33" applyNumberFormat="1" applyFont="1" applyFill="1" applyBorder="1" applyProtection="1"/>
    <xf numFmtId="37" fontId="22" fillId="9" borderId="14" xfId="33" applyNumberFormat="1" applyFont="1" applyFill="1" applyBorder="1" applyAlignment="1" applyProtection="1">
      <alignment horizontal="right"/>
    </xf>
    <xf numFmtId="37" fontId="22" fillId="8" borderId="14" xfId="33" applyNumberFormat="1" applyFont="1" applyFill="1" applyBorder="1" applyProtection="1"/>
    <xf numFmtId="37" fontId="22" fillId="5" borderId="14" xfId="33" applyNumberFormat="1" applyFont="1" applyFill="1" applyBorder="1" applyProtection="1"/>
    <xf numFmtId="37" fontId="22" fillId="8" borderId="14" xfId="33" applyNumberFormat="1" applyFont="1" applyFill="1" applyBorder="1" applyAlignment="1" applyProtection="1">
      <alignment horizontal="center"/>
    </xf>
    <xf numFmtId="37" fontId="22" fillId="5" borderId="14" xfId="33" applyNumberFormat="1" applyFont="1" applyFill="1" applyBorder="1" applyAlignment="1" applyProtection="1">
      <alignment horizontal="center"/>
    </xf>
    <xf numFmtId="167" fontId="22" fillId="8" borderId="14" xfId="33" applyNumberFormat="1" applyFont="1" applyFill="1" applyBorder="1" applyAlignment="1" applyProtection="1">
      <alignment horizontal="right" indent="1"/>
    </xf>
    <xf numFmtId="167" fontId="22" fillId="5" borderId="14" xfId="33" applyNumberFormat="1" applyFont="1" applyFill="1" applyBorder="1" applyAlignment="1" applyProtection="1">
      <alignment horizontal="right" indent="1"/>
    </xf>
    <xf numFmtId="167" fontId="22" fillId="8" borderId="15" xfId="33" applyNumberFormat="1" applyFont="1" applyFill="1" applyBorder="1" applyAlignment="1" applyProtection="1">
      <alignment horizontal="right" indent="1"/>
    </xf>
    <xf numFmtId="167" fontId="22" fillId="5" borderId="15" xfId="33" applyNumberFormat="1" applyFont="1" applyFill="1" applyBorder="1" applyAlignment="1" applyProtection="1">
      <alignment horizontal="right" indent="1"/>
    </xf>
    <xf numFmtId="167" fontId="21" fillId="10" borderId="14" xfId="33" applyNumberFormat="1" applyFont="1" applyFill="1" applyBorder="1" applyAlignment="1" applyProtection="1">
      <alignment horizontal="right" indent="1"/>
    </xf>
    <xf numFmtId="0" fontId="22" fillId="8" borderId="14" xfId="33" applyFont="1" applyFill="1" applyBorder="1" applyAlignment="1">
      <alignment horizontal="right" indent="1"/>
    </xf>
    <xf numFmtId="0" fontId="22" fillId="5" borderId="14" xfId="33" applyFont="1" applyFill="1" applyBorder="1" applyAlignment="1">
      <alignment horizontal="right" indent="1"/>
    </xf>
    <xf numFmtId="167" fontId="21" fillId="10" borderId="17" xfId="33" applyNumberFormat="1" applyFont="1" applyFill="1" applyBorder="1" applyAlignment="1" applyProtection="1">
      <alignment horizontal="right" indent="1"/>
    </xf>
    <xf numFmtId="167" fontId="22" fillId="8" borderId="14" xfId="33" applyNumberFormat="1" applyFont="1" applyFill="1" applyBorder="1" applyAlignment="1">
      <alignment horizontal="right" indent="1"/>
    </xf>
    <xf numFmtId="167" fontId="22" fillId="5" borderId="14" xfId="33" applyNumberFormat="1" applyFont="1" applyFill="1" applyBorder="1" applyAlignment="1">
      <alignment horizontal="right" indent="1"/>
    </xf>
    <xf numFmtId="165" fontId="21" fillId="10" borderId="16" xfId="49" applyNumberFormat="1" applyFont="1" applyFill="1" applyBorder="1" applyAlignment="1" applyProtection="1">
      <alignment horizontal="right" indent="1"/>
    </xf>
    <xf numFmtId="37" fontId="22" fillId="8" borderId="12" xfId="35" applyNumberFormat="1" applyFont="1" applyFill="1" applyBorder="1" applyAlignment="1" applyProtection="1">
      <alignment horizontal="left"/>
    </xf>
    <xf numFmtId="0" fontId="22" fillId="5" borderId="18" xfId="31" applyFont="1" applyFill="1" applyBorder="1"/>
    <xf numFmtId="0" fontId="22" fillId="8" borderId="14" xfId="31" applyFont="1" applyFill="1" applyBorder="1"/>
    <xf numFmtId="0" fontId="22" fillId="5" borderId="14" xfId="31" applyFont="1" applyFill="1" applyBorder="1"/>
    <xf numFmtId="167" fontId="22" fillId="8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8" borderId="19" xfId="31" applyNumberFormat="1" applyFont="1" applyFill="1" applyBorder="1" applyAlignment="1" applyProtection="1">
      <alignment horizontal="right" indent="1"/>
    </xf>
    <xf numFmtId="167" fontId="22" fillId="5" borderId="19" xfId="31" applyNumberFormat="1" applyFont="1" applyFill="1" applyBorder="1" applyAlignment="1" applyProtection="1">
      <alignment horizontal="right" indent="1"/>
    </xf>
    <xf numFmtId="167" fontId="21" fillId="10" borderId="14" xfId="31" applyNumberFormat="1" applyFont="1" applyFill="1" applyBorder="1" applyAlignment="1" applyProtection="1">
      <alignment horizontal="right" indent="1"/>
    </xf>
    <xf numFmtId="167" fontId="21" fillId="8" borderId="14" xfId="31" applyNumberFormat="1" applyFont="1" applyFill="1" applyBorder="1" applyAlignment="1" applyProtection="1">
      <alignment horizontal="right" indent="1"/>
    </xf>
    <xf numFmtId="167" fontId="21" fillId="5" borderId="14" xfId="31" applyNumberFormat="1" applyFont="1" applyFill="1" applyBorder="1" applyAlignment="1" applyProtection="1">
      <alignment horizontal="right" indent="1"/>
    </xf>
    <xf numFmtId="167" fontId="21" fillId="10" borderId="16" xfId="31" applyNumberFormat="1" applyFont="1" applyFill="1" applyBorder="1" applyAlignment="1" applyProtection="1">
      <alignment horizontal="right" indent="1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10" borderId="0" xfId="0" applyNumberFormat="1" applyFont="1" applyFill="1" applyBorder="1" applyAlignment="1">
      <alignment vertical="center"/>
    </xf>
    <xf numFmtId="0" fontId="21" fillId="5" borderId="10" xfId="0" applyNumberFormat="1" applyFont="1" applyFill="1" applyBorder="1" applyAlignment="1">
      <alignment vertical="center"/>
    </xf>
    <xf numFmtId="0" fontId="21" fillId="8" borderId="13" xfId="38" applyFont="1" applyFill="1" applyBorder="1" applyAlignment="1">
      <alignment horizontal="center"/>
    </xf>
    <xf numFmtId="0" fontId="27" fillId="5" borderId="0" xfId="0" applyNumberFormat="1" applyFont="1" applyFill="1" applyBorder="1" applyAlignment="1">
      <alignment vertical="center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7" fillId="5" borderId="0" xfId="30" applyFont="1" applyFill="1" applyBorder="1"/>
    <xf numFmtId="164" fontId="27" fillId="5" borderId="0" xfId="30" applyNumberFormat="1" applyFont="1" applyFill="1" applyBorder="1"/>
    <xf numFmtId="0" fontId="21" fillId="8" borderId="11" xfId="30" applyFont="1" applyFill="1" applyBorder="1" applyAlignment="1">
      <alignment horizontal="left"/>
    </xf>
    <xf numFmtId="0" fontId="21" fillId="5" borderId="10" xfId="30" applyFont="1" applyFill="1" applyBorder="1"/>
    <xf numFmtId="0" fontId="21" fillId="10" borderId="0" xfId="30" applyFont="1" applyFill="1" applyBorder="1"/>
    <xf numFmtId="0" fontId="22" fillId="8" borderId="14" xfId="30" applyFont="1" applyFill="1" applyBorder="1"/>
    <xf numFmtId="0" fontId="22" fillId="5" borderId="14" xfId="30" applyFont="1" applyFill="1" applyBorder="1"/>
    <xf numFmtId="168" fontId="22" fillId="8" borderId="14" xfId="30" applyNumberFormat="1" applyFont="1" applyFill="1" applyBorder="1" applyAlignment="1">
      <alignment horizontal="right" indent="1"/>
    </xf>
    <xf numFmtId="168" fontId="22" fillId="5" borderId="14" xfId="30" applyNumberFormat="1" applyFont="1" applyFill="1" applyBorder="1" applyAlignment="1">
      <alignment horizontal="right" indent="1"/>
    </xf>
    <xf numFmtId="164" fontId="22" fillId="8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0" fontId="22" fillId="8" borderId="14" xfId="30" applyFont="1" applyFill="1" applyBorder="1" applyAlignment="1">
      <alignment horizontal="right" indent="1"/>
    </xf>
    <xf numFmtId="0" fontId="22" fillId="5" borderId="14" xfId="30" applyFont="1" applyFill="1" applyBorder="1" applyAlignment="1">
      <alignment horizontal="right" indent="1"/>
    </xf>
    <xf numFmtId="15" fontId="21" fillId="8" borderId="14" xfId="30" quotePrefix="1" applyNumberFormat="1" applyFont="1" applyFill="1" applyBorder="1" applyAlignment="1">
      <alignment horizontal="right" indent="1"/>
    </xf>
    <xf numFmtId="15" fontId="21" fillId="5" borderId="14" xfId="30" quotePrefix="1" applyNumberFormat="1" applyFont="1" applyFill="1" applyBorder="1" applyAlignment="1">
      <alignment horizontal="right" indent="1"/>
    </xf>
    <xf numFmtId="165" fontId="22" fillId="10" borderId="14" xfId="49" applyNumberFormat="1" applyFont="1" applyFill="1" applyBorder="1" applyAlignment="1">
      <alignment horizontal="right" indent="1"/>
    </xf>
    <xf numFmtId="164" fontId="22" fillId="10" borderId="14" xfId="30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165" fontId="21" fillId="8" borderId="14" xfId="49" applyNumberFormat="1" applyFont="1" applyFill="1" applyBorder="1" applyAlignment="1">
      <alignment horizontal="right" indent="1"/>
    </xf>
    <xf numFmtId="165" fontId="21" fillId="5" borderId="14" xfId="49" applyNumberFormat="1" applyFont="1" applyFill="1" applyBorder="1" applyAlignment="1">
      <alignment horizontal="right" indent="1"/>
    </xf>
    <xf numFmtId="3" fontId="21" fillId="8" borderId="14" xfId="49" applyNumberFormat="1" applyFont="1" applyFill="1" applyBorder="1" applyAlignment="1">
      <alignment horizontal="right" indent="1"/>
    </xf>
    <xf numFmtId="3" fontId="21" fillId="5" borderId="14" xfId="49" applyNumberFormat="1" applyFont="1" applyFill="1" applyBorder="1" applyAlignment="1">
      <alignment horizontal="right" indent="1"/>
    </xf>
    <xf numFmtId="3" fontId="21" fillId="11" borderId="14" xfId="30" applyNumberFormat="1" applyFont="1" applyFill="1" applyBorder="1" applyAlignment="1">
      <alignment horizontal="right" indent="1"/>
    </xf>
    <xf numFmtId="3" fontId="21" fillId="6" borderId="14" xfId="30" applyNumberFormat="1" applyFont="1" applyFill="1" applyBorder="1" applyAlignment="1">
      <alignment horizontal="right" indent="1"/>
    </xf>
    <xf numFmtId="3" fontId="22" fillId="11" borderId="14" xfId="30" applyNumberFormat="1" applyFont="1" applyFill="1" applyBorder="1" applyAlignment="1">
      <alignment horizontal="right" indent="1"/>
    </xf>
    <xf numFmtId="3" fontId="22" fillId="6" borderId="14" xfId="30" applyNumberFormat="1" applyFont="1" applyFill="1" applyBorder="1" applyAlignment="1">
      <alignment horizontal="right" indent="1"/>
    </xf>
    <xf numFmtId="165" fontId="21" fillId="11" borderId="14" xfId="49" applyNumberFormat="1" applyFont="1" applyFill="1" applyBorder="1" applyAlignment="1">
      <alignment horizontal="right" indent="1"/>
    </xf>
    <xf numFmtId="165" fontId="21" fillId="6" borderId="14" xfId="49" applyNumberFormat="1" applyFont="1" applyFill="1" applyBorder="1" applyAlignment="1">
      <alignment horizontal="right" indent="1"/>
    </xf>
    <xf numFmtId="165" fontId="22" fillId="11" borderId="14" xfId="49" applyNumberFormat="1" applyFont="1" applyFill="1" applyBorder="1" applyAlignment="1">
      <alignment horizontal="right" indent="1"/>
    </xf>
    <xf numFmtId="165" fontId="22" fillId="6" borderId="14" xfId="49" applyNumberFormat="1" applyFont="1" applyFill="1" applyBorder="1" applyAlignment="1">
      <alignment horizontal="right" indent="1"/>
    </xf>
    <xf numFmtId="0" fontId="22" fillId="10" borderId="14" xfId="30" applyFont="1" applyFill="1" applyBorder="1" applyAlignment="1">
      <alignment horizontal="right" indent="1"/>
    </xf>
    <xf numFmtId="3" fontId="22" fillId="8" borderId="14" xfId="30" applyNumberFormat="1" applyFont="1" applyFill="1" applyBorder="1" applyAlignment="1">
      <alignment horizontal="right" indent="1"/>
    </xf>
    <xf numFmtId="3" fontId="22" fillId="5" borderId="14" xfId="30" applyNumberFormat="1" applyFont="1" applyFill="1" applyBorder="1" applyAlignment="1">
      <alignment horizontal="right" indent="1"/>
    </xf>
    <xf numFmtId="3" fontId="21" fillId="8" borderId="14" xfId="30" applyNumberFormat="1" applyFont="1" applyFill="1" applyBorder="1" applyAlignment="1">
      <alignment horizontal="right" indent="1"/>
    </xf>
    <xf numFmtId="3" fontId="21" fillId="5" borderId="14" xfId="30" applyNumberFormat="1" applyFont="1" applyFill="1" applyBorder="1" applyAlignment="1">
      <alignment horizontal="right" indent="1"/>
    </xf>
    <xf numFmtId="164" fontId="21" fillId="8" borderId="14" xfId="30" applyNumberFormat="1" applyFont="1" applyFill="1" applyBorder="1" applyAlignment="1">
      <alignment horizontal="right" indent="1"/>
    </xf>
    <xf numFmtId="164" fontId="21" fillId="5" borderId="14" xfId="30" applyNumberFormat="1" applyFont="1" applyFill="1" applyBorder="1" applyAlignment="1">
      <alignment horizontal="right" indent="1"/>
    </xf>
    <xf numFmtId="0" fontId="21" fillId="5" borderId="14" xfId="30" applyFont="1" applyFill="1" applyBorder="1" applyAlignment="1">
      <alignment horizontal="right" indent="1"/>
    </xf>
    <xf numFmtId="15" fontId="21" fillId="10" borderId="14" xfId="30" quotePrefix="1" applyNumberFormat="1" applyFont="1" applyFill="1" applyBorder="1" applyAlignment="1">
      <alignment horizontal="right" indent="1"/>
    </xf>
    <xf numFmtId="1" fontId="21" fillId="8" borderId="14" xfId="30" applyNumberFormat="1" applyFont="1" applyFill="1" applyBorder="1" applyAlignment="1">
      <alignment horizontal="right" indent="1"/>
    </xf>
    <xf numFmtId="3" fontId="21" fillId="8" borderId="16" xfId="30" applyNumberFormat="1" applyFont="1" applyFill="1" applyBorder="1" applyAlignment="1">
      <alignment horizontal="right" indent="1"/>
    </xf>
    <xf numFmtId="3" fontId="21" fillId="5" borderId="16" xfId="30" applyNumberFormat="1" applyFont="1" applyFill="1" applyBorder="1" applyAlignment="1">
      <alignment horizontal="right" indent="1"/>
    </xf>
    <xf numFmtId="0" fontId="21" fillId="5" borderId="9" xfId="30" applyFont="1" applyFill="1" applyBorder="1"/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0" fontId="21" fillId="5" borderId="9" xfId="0" applyNumberFormat="1" applyFont="1" applyFill="1" applyBorder="1" applyAlignment="1">
      <alignment vertical="center"/>
    </xf>
    <xf numFmtId="0" fontId="22" fillId="5" borderId="22" xfId="30" applyFont="1" applyFill="1" applyBorder="1"/>
    <xf numFmtId="164" fontId="22" fillId="8" borderId="23" xfId="30" applyNumberFormat="1" applyFont="1" applyFill="1" applyBorder="1" applyAlignment="1">
      <alignment horizontal="right" indent="1"/>
    </xf>
    <xf numFmtId="164" fontId="22" fillId="5" borderId="23" xfId="30" applyNumberFormat="1" applyFont="1" applyFill="1" applyBorder="1" applyAlignment="1">
      <alignment horizontal="right" indent="1"/>
    </xf>
    <xf numFmtId="0" fontId="22" fillId="5" borderId="24" xfId="30" applyFont="1" applyFill="1" applyBorder="1"/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5" fontId="21" fillId="8" borderId="14" xfId="30" applyNumberFormat="1" applyFont="1" applyFill="1" applyBorder="1" applyAlignment="1">
      <alignment horizontal="right" indent="1"/>
    </xf>
    <xf numFmtId="165" fontId="21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14" xfId="30" applyNumberFormat="1" applyFont="1" applyFill="1" applyBorder="1" applyAlignment="1">
      <alignment horizontal="right" indent="1"/>
    </xf>
    <xf numFmtId="37" fontId="22" fillId="9" borderId="14" xfId="39" applyNumberFormat="1" applyFont="1" applyFill="1" applyBorder="1" applyAlignment="1" applyProtection="1">
      <alignment horizontal="center"/>
    </xf>
    <xf numFmtId="166" fontId="20" fillId="8" borderId="11" xfId="39" applyFont="1" applyFill="1" applyBorder="1" applyAlignment="1" applyProtection="1">
      <alignment horizontal="center"/>
    </xf>
    <xf numFmtId="49" fontId="21" fillId="9" borderId="14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5" fillId="9" borderId="14" xfId="39" applyNumberFormat="1" applyFont="1" applyFill="1" applyBorder="1" applyAlignment="1" applyProtection="1">
      <alignment horizontal="center"/>
    </xf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0" xfId="31" applyFont="1" applyFill="1" applyBorder="1"/>
    <xf numFmtId="0" fontId="31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7" fillId="8" borderId="12" xfId="30" applyFont="1" applyFill="1" applyBorder="1"/>
    <xf numFmtId="15" fontId="25" fillId="8" borderId="20" xfId="31" applyNumberFormat="1" applyFont="1" applyFill="1" applyBorder="1" applyAlignment="1">
      <alignment horizontal="center"/>
    </xf>
    <xf numFmtId="37" fontId="22" fillId="7" borderId="14" xfId="33" applyNumberFormat="1" applyFont="1" applyFill="1" applyBorder="1" applyAlignment="1" applyProtection="1">
      <alignment horizontal="right"/>
    </xf>
    <xf numFmtId="15" fontId="21" fillId="8" borderId="14" xfId="30" applyNumberFormat="1" applyFont="1" applyFill="1" applyBorder="1" applyAlignment="1">
      <alignment horizontal="center"/>
    </xf>
    <xf numFmtId="168" fontId="21" fillId="8" borderId="14" xfId="30" applyNumberFormat="1" applyFont="1" applyFill="1" applyBorder="1" applyAlignment="1">
      <alignment horizontal="right" indent="1"/>
    </xf>
    <xf numFmtId="3" fontId="22" fillId="8" borderId="14" xfId="49" applyNumberFormat="1" applyFont="1" applyFill="1" applyBorder="1" applyAlignment="1">
      <alignment horizontal="right" indent="1"/>
    </xf>
    <xf numFmtId="169" fontId="22" fillId="8" borderId="14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64" fontId="21" fillId="0" borderId="14" xfId="30" applyNumberFormat="1" applyFont="1" applyFill="1" applyBorder="1" applyAlignment="1">
      <alignment horizontal="right" indent="1"/>
    </xf>
    <xf numFmtId="3" fontId="21" fillId="0" borderId="14" xfId="30" applyNumberFormat="1" applyFont="1" applyFill="1" applyBorder="1" applyAlignment="1">
      <alignment horizontal="right" indent="1"/>
    </xf>
    <xf numFmtId="3" fontId="21" fillId="0" borderId="16" xfId="30" applyNumberFormat="1" applyFont="1" applyFill="1" applyBorder="1" applyAlignment="1">
      <alignment horizontal="right" indent="1"/>
    </xf>
    <xf numFmtId="165" fontId="21" fillId="0" borderId="14" xfId="49" applyNumberFormat="1" applyFont="1" applyFill="1" applyBorder="1" applyAlignment="1">
      <alignment horizontal="right" indent="1"/>
    </xf>
    <xf numFmtId="1" fontId="21" fillId="0" borderId="14" xfId="30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164" fontId="21" fillId="0" borderId="21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1" fillId="0" borderId="21" xfId="30" applyNumberFormat="1" applyFont="1" applyFill="1" applyBorder="1" applyAlignment="1">
      <alignment horizontal="right" indent="1"/>
    </xf>
    <xf numFmtId="3" fontId="21" fillId="0" borderId="14" xfId="49" applyNumberFormat="1" applyFont="1" applyFill="1" applyBorder="1" applyAlignment="1">
      <alignment horizontal="right" indent="1"/>
    </xf>
    <xf numFmtId="168" fontId="22" fillId="0" borderId="14" xfId="30" applyNumberFormat="1" applyFont="1" applyFill="1" applyBorder="1" applyAlignment="1">
      <alignment horizontal="right" indent="1"/>
    </xf>
    <xf numFmtId="164" fontId="22" fillId="0" borderId="23" xfId="30" applyNumberFormat="1" applyFont="1" applyFill="1" applyBorder="1" applyAlignment="1">
      <alignment horizontal="right" indent="1"/>
    </xf>
    <xf numFmtId="15" fontId="21" fillId="0" borderId="14" xfId="30" applyNumberFormat="1" applyFont="1" applyFill="1" applyBorder="1" applyAlignment="1">
      <alignment horizontal="center"/>
    </xf>
    <xf numFmtId="168" fontId="21" fillId="0" borderId="14" xfId="30" applyNumberFormat="1" applyFont="1" applyFill="1" applyBorder="1" applyAlignment="1">
      <alignment horizontal="right" indent="1"/>
    </xf>
    <xf numFmtId="3" fontId="22" fillId="0" borderId="14" xfId="49" applyNumberFormat="1" applyFont="1" applyFill="1" applyBorder="1" applyAlignment="1">
      <alignment horizontal="right" indent="1"/>
    </xf>
    <xf numFmtId="165" fontId="21" fillId="0" borderId="14" xfId="30" applyNumberFormat="1" applyFont="1" applyFill="1" applyBorder="1" applyAlignment="1">
      <alignment horizontal="right" indent="1"/>
    </xf>
    <xf numFmtId="169" fontId="22" fillId="0" borderId="14" xfId="30" applyNumberFormat="1" applyFont="1" applyFill="1" applyBorder="1" applyAlignment="1">
      <alignment horizontal="right" indent="1"/>
    </xf>
    <xf numFmtId="0" fontId="21" fillId="0" borderId="14" xfId="30" applyFont="1" applyFill="1" applyBorder="1" applyAlignment="1">
      <alignment horizontal="right" indent="1"/>
    </xf>
    <xf numFmtId="37" fontId="21" fillId="8" borderId="11" xfId="35" applyNumberFormat="1" applyFont="1" applyFill="1" applyBorder="1" applyAlignment="1" applyProtection="1">
      <alignment horizontal="left" vertical="center"/>
    </xf>
    <xf numFmtId="0" fontId="22" fillId="8" borderId="11" xfId="32" applyFont="1" applyFill="1" applyBorder="1" applyAlignment="1">
      <alignment vertical="center"/>
    </xf>
    <xf numFmtId="166" fontId="21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1" fillId="8" borderId="0" xfId="35" applyNumberFormat="1" applyFont="1" applyFill="1" applyBorder="1" applyAlignment="1" applyProtection="1">
      <alignment horizontal="left" vertical="center"/>
    </xf>
    <xf numFmtId="0" fontId="22" fillId="8" borderId="0" xfId="32" applyFont="1" applyFill="1" applyBorder="1" applyAlignment="1">
      <alignment vertical="center"/>
    </xf>
    <xf numFmtId="37" fontId="21" fillId="9" borderId="14" xfId="39" applyNumberFormat="1" applyFont="1" applyFill="1" applyBorder="1" applyAlignment="1" applyProtection="1">
      <alignment horizontal="center" vertical="center"/>
    </xf>
    <xf numFmtId="37" fontId="25" fillId="8" borderId="14" xfId="38" applyNumberFormat="1" applyFont="1" applyFill="1" applyBorder="1" applyAlignment="1" applyProtection="1">
      <alignment horizontal="center" vertical="center"/>
    </xf>
    <xf numFmtId="37" fontId="22" fillId="9" borderId="20" xfId="39" applyNumberFormat="1" applyFont="1" applyFill="1" applyBorder="1" applyAlignment="1" applyProtection="1">
      <alignment horizontal="center" vertical="center"/>
    </xf>
    <xf numFmtId="0" fontId="22" fillId="5" borderId="0" xfId="32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1" fillId="5" borderId="0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 applyProtection="1">
      <alignment horizontal="left" vertical="center"/>
    </xf>
    <xf numFmtId="37" fontId="20" fillId="5" borderId="0" xfId="0" applyNumberFormat="1" applyFont="1" applyFill="1" applyBorder="1" applyAlignment="1" applyProtection="1">
      <alignment vertical="center"/>
    </xf>
    <xf numFmtId="167" fontId="22" fillId="8" borderId="0" xfId="0" applyNumberFormat="1" applyFont="1" applyFill="1" applyBorder="1" applyAlignment="1">
      <alignment horizontal="right" vertical="center"/>
    </xf>
    <xf numFmtId="37" fontId="21" fillId="5" borderId="25" xfId="32" applyNumberFormat="1" applyFont="1" applyFill="1" applyBorder="1" applyAlignment="1" applyProtection="1">
      <alignment horizontal="left" vertical="center"/>
    </xf>
    <xf numFmtId="0" fontId="22" fillId="5" borderId="25" xfId="32" applyFont="1" applyFill="1" applyBorder="1" applyAlignment="1">
      <alignment vertical="center"/>
    </xf>
    <xf numFmtId="167" fontId="22" fillId="8" borderId="25" xfId="0" applyNumberFormat="1" applyFont="1" applyFill="1" applyBorder="1" applyAlignment="1">
      <alignment horizontal="right" vertical="center"/>
    </xf>
    <xf numFmtId="167" fontId="21" fillId="10" borderId="0" xfId="0" applyNumberFormat="1" applyFont="1" applyFill="1" applyBorder="1" applyAlignment="1">
      <alignment horizontal="right"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1" fillId="10" borderId="0" xfId="32" applyNumberFormat="1" applyFont="1" applyFill="1" applyBorder="1" applyAlignment="1" applyProtection="1">
      <alignment horizontal="left" vertical="center"/>
    </xf>
    <xf numFmtId="0" fontId="21" fillId="10" borderId="0" xfId="32" applyFont="1" applyFill="1" applyBorder="1" applyAlignment="1">
      <alignment vertical="center"/>
    </xf>
    <xf numFmtId="37" fontId="23" fillId="10" borderId="0" xfId="0" applyNumberFormat="1" applyFont="1" applyFill="1" applyBorder="1" applyAlignment="1" applyProtection="1">
      <alignment vertical="center"/>
    </xf>
    <xf numFmtId="0" fontId="22" fillId="10" borderId="0" xfId="32" applyFont="1" applyFill="1" applyBorder="1" applyAlignment="1">
      <alignment vertical="center"/>
    </xf>
    <xf numFmtId="37" fontId="21" fillId="5" borderId="0" xfId="32" applyNumberFormat="1" applyFont="1" applyFill="1" applyBorder="1" applyAlignment="1" applyProtection="1">
      <alignment horizontal="left"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0" fontId="18" fillId="5" borderId="0" xfId="32" applyFont="1" applyFill="1" applyAlignment="1">
      <alignment vertical="center"/>
    </xf>
    <xf numFmtId="37" fontId="20" fillId="5" borderId="25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0" fillId="10" borderId="0" xfId="0" applyNumberFormat="1" applyFont="1" applyFill="1" applyBorder="1" applyAlignment="1" applyProtection="1">
      <alignment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0" fillId="10" borderId="25" xfId="0" applyNumberFormat="1" applyFont="1" applyFill="1" applyBorder="1" applyAlignment="1" applyProtection="1">
      <alignment vertical="center"/>
    </xf>
    <xf numFmtId="167" fontId="21" fillId="10" borderId="2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167" fontId="21" fillId="8" borderId="25" xfId="0" applyNumberFormat="1" applyFont="1" applyFill="1" applyBorder="1" applyAlignment="1">
      <alignment horizontal="right" vertical="center"/>
    </xf>
    <xf numFmtId="167" fontId="21" fillId="8" borderId="0" xfId="0" applyNumberFormat="1" applyFont="1" applyFill="1" applyBorder="1" applyAlignment="1">
      <alignment horizontal="right" vertical="center"/>
    </xf>
    <xf numFmtId="0" fontId="22" fillId="5" borderId="6" xfId="32" applyFont="1" applyFill="1" applyBorder="1" applyAlignment="1">
      <alignment vertical="center"/>
    </xf>
    <xf numFmtId="167" fontId="22" fillId="8" borderId="6" xfId="0" applyNumberFormat="1" applyFont="1" applyFill="1" applyBorder="1" applyAlignment="1">
      <alignment horizontal="right" vertical="center"/>
    </xf>
    <xf numFmtId="0" fontId="21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0" fillId="5" borderId="10" xfId="0" applyFont="1" applyFill="1" applyBorder="1" applyAlignment="1" applyProtection="1">
      <alignment vertical="center"/>
    </xf>
    <xf numFmtId="0" fontId="22" fillId="5" borderId="10" xfId="32" applyFont="1" applyFill="1" applyBorder="1" applyAlignment="1">
      <alignment vertical="center"/>
    </xf>
    <xf numFmtId="165" fontId="22" fillId="8" borderId="10" xfId="49" applyNumberFormat="1" applyFont="1" applyFill="1" applyBorder="1" applyAlignment="1">
      <alignment horizontal="right"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32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22" fillId="8" borderId="11" xfId="0" applyFont="1" applyFill="1" applyBorder="1" applyAlignment="1">
      <alignment vertical="center"/>
    </xf>
    <xf numFmtId="0" fontId="21" fillId="11" borderId="11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 vertical="center"/>
    </xf>
    <xf numFmtId="0" fontId="22" fillId="11" borderId="0" xfId="36" applyFont="1" applyFill="1" applyBorder="1" applyAlignment="1">
      <alignment vertical="center"/>
    </xf>
    <xf numFmtId="0" fontId="22" fillId="11" borderId="12" xfId="38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2" fillId="11" borderId="12" xfId="36" applyFont="1" applyFill="1" applyBorder="1" applyAlignment="1">
      <alignment vertical="center"/>
    </xf>
    <xf numFmtId="166" fontId="22" fillId="5" borderId="14" xfId="37" applyFont="1" applyFill="1" applyBorder="1" applyAlignment="1">
      <alignment vertical="center"/>
    </xf>
    <xf numFmtId="166" fontId="22" fillId="8" borderId="14" xfId="37" applyFont="1" applyFill="1" applyBorder="1" applyAlignment="1">
      <alignment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7" fontId="23" fillId="8" borderId="14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 wrapText="1"/>
    </xf>
    <xf numFmtId="166" fontId="21" fillId="5" borderId="0" xfId="37" applyFont="1" applyFill="1" applyBorder="1" applyAlignment="1">
      <alignment vertical="center"/>
    </xf>
    <xf numFmtId="167" fontId="20" fillId="5" borderId="14" xfId="37" applyNumberFormat="1" applyFont="1" applyFill="1" applyBorder="1" applyAlignment="1" applyProtection="1">
      <alignment horizontal="right" vertical="center"/>
    </xf>
    <xf numFmtId="167" fontId="20" fillId="8" borderId="14" xfId="37" applyNumberFormat="1" applyFont="1" applyFill="1" applyBorder="1" applyAlignment="1" applyProtection="1">
      <alignment horizontal="right" vertical="center"/>
    </xf>
    <xf numFmtId="167" fontId="22" fillId="5" borderId="14" xfId="37" applyNumberFormat="1" applyFont="1" applyFill="1" applyBorder="1" applyAlignment="1">
      <alignment horizontal="right" vertical="center"/>
    </xf>
    <xf numFmtId="167" fontId="22" fillId="8" borderId="14" xfId="37" applyNumberFormat="1" applyFont="1" applyFill="1" applyBorder="1" applyAlignment="1">
      <alignment horizontal="right" vertical="center"/>
    </xf>
    <xf numFmtId="0" fontId="21" fillId="5" borderId="0" xfId="36" applyFont="1" applyFill="1" applyBorder="1" applyAlignment="1">
      <alignment vertical="center"/>
    </xf>
    <xf numFmtId="166" fontId="22" fillId="10" borderId="0" xfId="37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67" fontId="23" fillId="10" borderId="14" xfId="37" applyNumberFormat="1" applyFont="1" applyFill="1" applyBorder="1" applyAlignment="1" applyProtection="1">
      <alignment horizontal="right" vertical="center"/>
    </xf>
    <xf numFmtId="166" fontId="22" fillId="5" borderId="0" xfId="37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6" fontId="22" fillId="5" borderId="9" xfId="37" applyFont="1" applyFill="1" applyBorder="1" applyAlignment="1">
      <alignment vertical="center"/>
    </xf>
    <xf numFmtId="167" fontId="23" fillId="5" borderId="21" xfId="37" applyNumberFormat="1" applyFont="1" applyFill="1" applyBorder="1" applyAlignment="1" applyProtection="1">
      <alignment horizontal="right" vertical="center"/>
    </xf>
    <xf numFmtId="167" fontId="21" fillId="8" borderId="21" xfId="37" applyNumberFormat="1" applyFont="1" applyFill="1" applyBorder="1" applyAlignment="1" applyProtection="1">
      <alignment horizontal="right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22" fillId="5" borderId="0" xfId="36" applyFont="1" applyFill="1" applyBorder="1" applyAlignment="1">
      <alignment vertical="center"/>
    </xf>
    <xf numFmtId="167" fontId="22" fillId="5" borderId="14" xfId="37" applyNumberFormat="1" applyFont="1" applyFill="1" applyBorder="1" applyAlignment="1" applyProtection="1">
      <alignment horizontal="right" vertical="center"/>
    </xf>
    <xf numFmtId="166" fontId="21" fillId="10" borderId="0" xfId="37" applyFont="1" applyFill="1" applyBorder="1" applyAlignment="1">
      <alignment vertical="center"/>
    </xf>
    <xf numFmtId="167" fontId="22" fillId="5" borderId="14" xfId="0" applyNumberFormat="1" applyFont="1" applyFill="1" applyBorder="1" applyAlignment="1">
      <alignment horizontal="right" vertical="center"/>
    </xf>
    <xf numFmtId="167" fontId="22" fillId="8" borderId="14" xfId="0" applyNumberFormat="1" applyFont="1" applyFill="1" applyBorder="1" applyAlignment="1">
      <alignment horizontal="right" vertical="center"/>
    </xf>
    <xf numFmtId="3" fontId="23" fillId="5" borderId="14" xfId="37" applyNumberFormat="1" applyFont="1" applyFill="1" applyBorder="1" applyAlignment="1" applyProtection="1">
      <alignment horizontal="right" vertical="center"/>
    </xf>
    <xf numFmtId="3" fontId="23" fillId="8" borderId="14" xfId="37" applyNumberFormat="1" applyFont="1" applyFill="1" applyBorder="1" applyAlignment="1" applyProtection="1">
      <alignment horizontal="right" vertical="center"/>
    </xf>
    <xf numFmtId="15" fontId="27" fillId="5" borderId="0" xfId="30" applyNumberFormat="1" applyFont="1" applyFill="1" applyBorder="1" applyAlignment="1">
      <alignment horizontal="left" vertical="center"/>
    </xf>
    <xf numFmtId="3" fontId="22" fillId="5" borderId="14" xfId="36" applyNumberFormat="1" applyFont="1" applyFill="1" applyBorder="1" applyAlignment="1">
      <alignment horizontal="right" vertical="center"/>
    </xf>
    <xf numFmtId="3" fontId="22" fillId="8" borderId="14" xfId="36" applyNumberFormat="1" applyFont="1" applyFill="1" applyBorder="1" applyAlignment="1">
      <alignment horizontal="right" vertical="center"/>
    </xf>
    <xf numFmtId="2" fontId="21" fillId="5" borderId="14" xfId="0" applyNumberFormat="1" applyFont="1" applyFill="1" applyBorder="1" applyAlignment="1">
      <alignment horizontal="right" vertical="center"/>
    </xf>
    <xf numFmtId="2" fontId="21" fillId="8" borderId="14" xfId="0" applyNumberFormat="1" applyFont="1" applyFill="1" applyBorder="1" applyAlignment="1">
      <alignment horizontal="right" vertical="center"/>
    </xf>
    <xf numFmtId="0" fontId="21" fillId="5" borderId="10" xfId="36" applyFont="1" applyFill="1" applyBorder="1" applyAlignment="1">
      <alignment vertical="center"/>
    </xf>
    <xf numFmtId="0" fontId="21" fillId="5" borderId="10" xfId="0" applyFont="1" applyFill="1" applyBorder="1" applyAlignment="1">
      <alignment vertical="center"/>
    </xf>
    <xf numFmtId="2" fontId="21" fillId="5" borderId="16" xfId="0" applyNumberFormat="1" applyFont="1" applyFill="1" applyBorder="1" applyAlignment="1">
      <alignment horizontal="right" vertical="center"/>
    </xf>
    <xf numFmtId="2" fontId="21" fillId="8" borderId="16" xfId="0" applyNumberFormat="1" applyFont="1" applyFill="1" applyBorder="1" applyAlignment="1">
      <alignment horizontal="right" vertical="center"/>
    </xf>
    <xf numFmtId="0" fontId="24" fillId="5" borderId="11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0" fontId="21" fillId="8" borderId="14" xfId="30" applyNumberFormat="1" applyFont="1" applyFill="1" applyBorder="1" applyAlignment="1">
      <alignment horizontal="right" indent="1"/>
    </xf>
    <xf numFmtId="167" fontId="21" fillId="0" borderId="0" xfId="0" applyNumberFormat="1" applyFont="1" applyFill="1" applyBorder="1" applyAlignment="1">
      <alignment horizontal="right" vertical="center"/>
    </xf>
    <xf numFmtId="0" fontId="22" fillId="10" borderId="26" xfId="32" applyFont="1" applyFill="1" applyBorder="1" applyAlignment="1">
      <alignment vertical="center"/>
    </xf>
    <xf numFmtId="167" fontId="21" fillId="0" borderId="27" xfId="0" applyNumberFormat="1" applyFont="1" applyFill="1" applyBorder="1" applyAlignment="1">
      <alignment horizontal="right" vertical="center"/>
    </xf>
    <xf numFmtId="0" fontId="26" fillId="0" borderId="31" xfId="54" applyFont="1" applyFill="1" applyBorder="1"/>
    <xf numFmtId="0" fontId="21" fillId="5" borderId="28" xfId="30" applyFont="1" applyFill="1" applyBorder="1"/>
    <xf numFmtId="0" fontId="26" fillId="0" borderId="28" xfId="54" applyFont="1" applyFill="1" applyBorder="1"/>
    <xf numFmtId="0" fontId="20" fillId="7" borderId="0" xfId="33" applyFont="1" applyFill="1" applyBorder="1" applyAlignment="1" applyProtection="1">
      <alignment horizontal="left"/>
    </xf>
    <xf numFmtId="0" fontId="22" fillId="5" borderId="0" xfId="33" applyFont="1" applyFill="1" applyBorder="1" applyProtection="1"/>
    <xf numFmtId="37" fontId="22" fillId="10" borderId="0" xfId="33" applyNumberFormat="1" applyFont="1" applyFill="1" applyBorder="1" applyProtection="1"/>
    <xf numFmtId="37" fontId="21" fillId="10" borderId="0" xfId="33" applyNumberFormat="1" applyFont="1" applyFill="1" applyBorder="1" applyProtection="1"/>
    <xf numFmtId="0" fontId="22" fillId="5" borderId="0" xfId="33" applyFont="1" applyFill="1" applyBorder="1"/>
    <xf numFmtId="0" fontId="22" fillId="10" borderId="0" xfId="33" applyFont="1" applyFill="1" applyBorder="1"/>
    <xf numFmtId="0" fontId="21" fillId="10" borderId="0" xfId="33" applyFont="1" applyFill="1" applyBorder="1"/>
    <xf numFmtId="0" fontId="26" fillId="0" borderId="14" xfId="54" applyFont="1" applyFill="1" applyBorder="1"/>
    <xf numFmtId="37" fontId="21" fillId="8" borderId="32" xfId="35" applyNumberFormat="1" applyFont="1" applyFill="1" applyBorder="1" applyAlignment="1" applyProtection="1">
      <alignment horizontal="left" vertical="center"/>
    </xf>
    <xf numFmtId="37" fontId="22" fillId="8" borderId="33" xfId="35" applyNumberFormat="1" applyFont="1" applyFill="1" applyBorder="1" applyAlignment="1" applyProtection="1">
      <alignment horizontal="left" vertical="center"/>
    </xf>
    <xf numFmtId="0" fontId="22" fillId="8" borderId="5" xfId="32" applyFont="1" applyFill="1" applyBorder="1" applyAlignment="1">
      <alignment vertical="center"/>
    </xf>
    <xf numFmtId="0" fontId="21" fillId="5" borderId="32" xfId="32" applyFont="1" applyFill="1" applyBorder="1" applyAlignment="1" applyProtection="1">
      <alignment horizontal="left" vertical="center"/>
    </xf>
    <xf numFmtId="0" fontId="21" fillId="5" borderId="34" xfId="32" applyFont="1" applyFill="1" applyBorder="1" applyAlignment="1" applyProtection="1">
      <alignment horizontal="left" vertical="center"/>
    </xf>
    <xf numFmtId="0" fontId="21" fillId="10" borderId="35" xfId="32" applyFont="1" applyFill="1" applyBorder="1" applyAlignment="1" applyProtection="1">
      <alignment horizontal="left" vertical="center"/>
    </xf>
    <xf numFmtId="0" fontId="22" fillId="5" borderId="32" xfId="32" applyFont="1" applyFill="1" applyBorder="1" applyAlignment="1">
      <alignment vertical="center"/>
    </xf>
    <xf numFmtId="0" fontId="22" fillId="5" borderId="33" xfId="32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37" fontId="22" fillId="5" borderId="5" xfId="32" applyNumberFormat="1" applyFont="1" applyFill="1" applyBorder="1" applyAlignment="1" applyProtection="1">
      <alignment horizontal="left" vertical="center"/>
    </xf>
    <xf numFmtId="167" fontId="22" fillId="8" borderId="5" xfId="0" applyNumberFormat="1" applyFont="1" applyFill="1" applyBorder="1" applyAlignment="1">
      <alignment horizontal="right" vertical="center"/>
    </xf>
    <xf numFmtId="0" fontId="22" fillId="10" borderId="32" xfId="32" applyFont="1" applyFill="1" applyBorder="1" applyAlignment="1">
      <alignment vertical="center"/>
    </xf>
    <xf numFmtId="37" fontId="21" fillId="10" borderId="32" xfId="32" applyNumberFormat="1" applyFont="1" applyFill="1" applyBorder="1" applyAlignment="1" applyProtection="1">
      <alignment horizontal="left" vertical="center"/>
    </xf>
    <xf numFmtId="0" fontId="22" fillId="10" borderId="0" xfId="0" applyFont="1" applyFill="1" applyAlignment="1">
      <alignment vertical="center"/>
    </xf>
    <xf numFmtId="37" fontId="23" fillId="10" borderId="32" xfId="0" applyNumberFormat="1" applyFont="1" applyFill="1" applyBorder="1" applyAlignment="1" applyProtection="1">
      <alignment vertical="center"/>
    </xf>
    <xf numFmtId="37" fontId="20" fillId="5" borderId="32" xfId="0" applyNumberFormat="1" applyFont="1" applyFill="1" applyBorder="1" applyAlignment="1" applyProtection="1">
      <alignment vertical="center"/>
    </xf>
    <xf numFmtId="0" fontId="20" fillId="5" borderId="32" xfId="0" applyFont="1" applyFill="1" applyBorder="1" applyAlignment="1" applyProtection="1">
      <alignment vertical="center"/>
    </xf>
    <xf numFmtId="0" fontId="20" fillId="5" borderId="34" xfId="0" applyFont="1" applyFill="1" applyBorder="1" applyAlignment="1" applyProtection="1">
      <alignment vertical="center"/>
    </xf>
    <xf numFmtId="0" fontId="20" fillId="5" borderId="33" xfId="0" applyFont="1" applyFill="1" applyBorder="1" applyAlignment="1" applyProtection="1">
      <alignment vertical="center"/>
    </xf>
    <xf numFmtId="37" fontId="20" fillId="5" borderId="5" xfId="0" applyNumberFormat="1" applyFont="1" applyFill="1" applyBorder="1" applyAlignment="1" applyProtection="1">
      <alignment vertical="center"/>
    </xf>
    <xf numFmtId="37" fontId="23" fillId="5" borderId="32" xfId="0" applyNumberFormat="1" applyFont="1" applyFill="1" applyBorder="1" applyAlignment="1" applyProtection="1">
      <alignment vertical="center"/>
    </xf>
    <xf numFmtId="167" fontId="22" fillId="0" borderId="0" xfId="0" applyNumberFormat="1" applyFont="1" applyFill="1" applyBorder="1" applyAlignment="1">
      <alignment horizontal="right" vertical="center"/>
    </xf>
    <xf numFmtId="37" fontId="23" fillId="10" borderId="34" xfId="0" applyNumberFormat="1" applyFont="1" applyFill="1" applyBorder="1" applyAlignment="1" applyProtection="1">
      <alignment vertical="center"/>
    </xf>
    <xf numFmtId="37" fontId="20" fillId="5" borderId="34" xfId="0" applyNumberFormat="1" applyFont="1" applyFill="1" applyBorder="1" applyAlignment="1" applyProtection="1">
      <alignment vertical="center"/>
    </xf>
    <xf numFmtId="37" fontId="20" fillId="5" borderId="33" xfId="0" applyNumberFormat="1" applyFont="1" applyFill="1" applyBorder="1" applyAlignment="1" applyProtection="1">
      <alignment vertical="center"/>
    </xf>
    <xf numFmtId="37" fontId="22" fillId="5" borderId="36" xfId="32" applyNumberFormat="1" applyFont="1" applyFill="1" applyBorder="1" applyAlignment="1" applyProtection="1">
      <alignment horizontal="left" vertical="center"/>
    </xf>
    <xf numFmtId="37" fontId="22" fillId="5" borderId="32" xfId="32" applyNumberFormat="1" applyFont="1" applyFill="1" applyBorder="1" applyAlignment="1" applyProtection="1">
      <alignment horizontal="left" vertical="center"/>
    </xf>
    <xf numFmtId="0" fontId="21" fillId="5" borderId="32" xfId="0" applyFont="1" applyFill="1" applyBorder="1" applyAlignment="1">
      <alignment vertical="center"/>
    </xf>
    <xf numFmtId="37" fontId="20" fillId="5" borderId="37" xfId="37" applyNumberFormat="1" applyFont="1" applyFill="1" applyBorder="1" applyAlignment="1" applyProtection="1">
      <alignment vertical="center"/>
    </xf>
    <xf numFmtId="167" fontId="21" fillId="0" borderId="38" xfId="0" applyNumberFormat="1" applyFont="1" applyFill="1" applyBorder="1" applyAlignment="1">
      <alignment horizontal="right" vertical="center"/>
    </xf>
    <xf numFmtId="0" fontId="22" fillId="8" borderId="24" xfId="30" applyFont="1" applyFill="1" applyBorder="1"/>
    <xf numFmtId="0" fontId="7" fillId="8" borderId="0" xfId="30" applyFont="1" applyFill="1" applyBorder="1"/>
    <xf numFmtId="165" fontId="22" fillId="8" borderId="24" xfId="49" applyNumberFormat="1" applyFont="1" applyFill="1" applyBorder="1"/>
    <xf numFmtId="165" fontId="22" fillId="8" borderId="0" xfId="49" applyNumberFormat="1" applyFont="1" applyFill="1" applyBorder="1"/>
    <xf numFmtId="0" fontId="28" fillId="8" borderId="0" xfId="30" applyFont="1" applyFill="1" applyBorder="1"/>
    <xf numFmtId="0" fontId="9" fillId="8" borderId="0" xfId="30" applyFont="1" applyFill="1" applyBorder="1"/>
    <xf numFmtId="0" fontId="21" fillId="8" borderId="0" xfId="30" applyFont="1" applyFill="1" applyBorder="1"/>
    <xf numFmtId="0" fontId="24" fillId="8" borderId="0" xfId="48" applyFont="1" applyFill="1" applyBorder="1"/>
    <xf numFmtId="0" fontId="24" fillId="8" borderId="0" xfId="30" applyFont="1" applyFill="1" applyBorder="1"/>
    <xf numFmtId="0" fontId="22" fillId="8" borderId="0" xfId="48" applyFont="1" applyFill="1" applyBorder="1"/>
    <xf numFmtId="0" fontId="22" fillId="8" borderId="0" xfId="32" applyFont="1" applyFill="1" applyBorder="1" applyAlignment="1">
      <alignment vertical="top"/>
    </xf>
    <xf numFmtId="0" fontId="29" fillId="8" borderId="0" xfId="30" applyFont="1" applyFill="1" applyBorder="1"/>
    <xf numFmtId="0" fontId="22" fillId="8" borderId="0" xfId="30" applyFont="1" applyFill="1"/>
    <xf numFmtId="0" fontId="7" fillId="8" borderId="0" xfId="30" applyFont="1" applyFill="1"/>
    <xf numFmtId="0" fontId="22" fillId="0" borderId="14" xfId="31" applyFont="1" applyFill="1" applyBorder="1"/>
    <xf numFmtId="167" fontId="22" fillId="0" borderId="14" xfId="31" applyNumberFormat="1" applyFont="1" applyFill="1" applyBorder="1" applyAlignment="1" applyProtection="1">
      <alignment horizontal="right" indent="1"/>
    </xf>
    <xf numFmtId="167" fontId="22" fillId="0" borderId="19" xfId="31" applyNumberFormat="1" applyFont="1" applyFill="1" applyBorder="1" applyAlignment="1" applyProtection="1">
      <alignment horizontal="right" indent="1"/>
    </xf>
    <xf numFmtId="167" fontId="21" fillId="0" borderId="14" xfId="31" applyNumberFormat="1" applyFont="1" applyFill="1" applyBorder="1" applyAlignment="1" applyProtection="1">
      <alignment horizontal="right" indent="1"/>
    </xf>
    <xf numFmtId="0" fontId="2" fillId="0" borderId="0" xfId="33" applyFont="1" applyFill="1"/>
    <xf numFmtId="167" fontId="7" fillId="0" borderId="0" xfId="31" applyNumberFormat="1" applyFont="1" applyFill="1" applyBorder="1"/>
    <xf numFmtId="0" fontId="7" fillId="0" borderId="0" xfId="31" applyFont="1" applyFill="1" applyBorder="1"/>
    <xf numFmtId="0" fontId="31" fillId="12" borderId="0" xfId="31" applyFont="1" applyFill="1" applyBorder="1"/>
    <xf numFmtId="0" fontId="7" fillId="12" borderId="0" xfId="31" applyFont="1" applyFill="1" applyBorder="1"/>
    <xf numFmtId="0" fontId="31" fillId="0" borderId="0" xfId="31" applyFont="1" applyFill="1" applyBorder="1"/>
    <xf numFmtId="0" fontId="22" fillId="0" borderId="0" xfId="0" applyFont="1" applyFill="1" applyBorder="1" applyAlignment="1">
      <alignment vertical="center"/>
    </xf>
    <xf numFmtId="167" fontId="22" fillId="0" borderId="25" xfId="0" applyNumberFormat="1" applyFont="1" applyFill="1" applyBorder="1" applyAlignment="1">
      <alignment horizontal="right" vertical="center"/>
    </xf>
    <xf numFmtId="167" fontId="22" fillId="0" borderId="5" xfId="0" applyNumberFormat="1" applyFont="1" applyFill="1" applyBorder="1" applyAlignment="1">
      <alignment horizontal="right" vertical="center"/>
    </xf>
    <xf numFmtId="167" fontId="21" fillId="0" borderId="25" xfId="0" applyNumberFormat="1" applyFont="1" applyFill="1" applyBorder="1" applyAlignment="1">
      <alignment horizontal="right" vertical="center"/>
    </xf>
    <xf numFmtId="167" fontId="22" fillId="0" borderId="6" xfId="0" applyNumberFormat="1" applyFont="1" applyFill="1" applyBorder="1" applyAlignment="1">
      <alignment horizontal="right" vertical="center"/>
    </xf>
    <xf numFmtId="165" fontId="22" fillId="0" borderId="10" xfId="49" applyNumberFormat="1" applyFont="1" applyFill="1" applyBorder="1" applyAlignment="1">
      <alignment horizontal="right" vertical="center"/>
    </xf>
    <xf numFmtId="167" fontId="23" fillId="0" borderId="14" xfId="37" applyNumberFormat="1" applyFont="1" applyFill="1" applyBorder="1" applyAlignment="1" applyProtection="1">
      <alignment horizontal="right" vertical="center"/>
    </xf>
    <xf numFmtId="166" fontId="22" fillId="0" borderId="14" xfId="37" applyFont="1" applyFill="1" applyBorder="1" applyAlignment="1">
      <alignment vertical="center"/>
    </xf>
    <xf numFmtId="167" fontId="20" fillId="0" borderId="14" xfId="37" applyNumberFormat="1" applyFont="1" applyFill="1" applyBorder="1" applyAlignment="1" applyProtection="1">
      <alignment horizontal="right" vertical="center"/>
    </xf>
    <xf numFmtId="167" fontId="22" fillId="0" borderId="14" xfId="37" applyNumberFormat="1" applyFont="1" applyFill="1" applyBorder="1" applyAlignment="1">
      <alignment horizontal="right" vertical="center"/>
    </xf>
    <xf numFmtId="167" fontId="21" fillId="0" borderId="21" xfId="37" applyNumberFormat="1" applyFont="1" applyFill="1" applyBorder="1" applyAlignment="1" applyProtection="1">
      <alignment horizontal="right" vertical="center"/>
    </xf>
    <xf numFmtId="167" fontId="22" fillId="0" borderId="14" xfId="0" applyNumberFormat="1" applyFont="1" applyFill="1" applyBorder="1" applyAlignment="1">
      <alignment horizontal="right" vertical="center"/>
    </xf>
    <xf numFmtId="3" fontId="23" fillId="0" borderId="14" xfId="37" applyNumberFormat="1" applyFont="1" applyFill="1" applyBorder="1" applyAlignment="1" applyProtection="1">
      <alignment horizontal="right" vertical="center"/>
    </xf>
    <xf numFmtId="3" fontId="22" fillId="0" borderId="14" xfId="36" applyNumberFormat="1" applyFont="1" applyFill="1" applyBorder="1" applyAlignment="1">
      <alignment horizontal="right" vertical="center"/>
    </xf>
    <xf numFmtId="2" fontId="21" fillId="0" borderId="14" xfId="0" applyNumberFormat="1" applyFont="1" applyFill="1" applyBorder="1" applyAlignment="1">
      <alignment horizontal="right" vertical="center"/>
    </xf>
    <xf numFmtId="2" fontId="21" fillId="0" borderId="16" xfId="0" applyNumberFormat="1" applyFont="1" applyFill="1" applyBorder="1" applyAlignment="1">
      <alignment horizontal="right" vertical="center"/>
    </xf>
    <xf numFmtId="167" fontId="23" fillId="8" borderId="21" xfId="37" applyNumberFormat="1" applyFont="1" applyFill="1" applyBorder="1" applyAlignment="1" applyProtection="1">
      <alignment horizontal="right" vertical="center"/>
    </xf>
    <xf numFmtId="167" fontId="22" fillId="8" borderId="14" xfId="37" applyNumberFormat="1" applyFont="1" applyFill="1" applyBorder="1" applyAlignment="1" applyProtection="1">
      <alignment horizontal="right" vertical="center"/>
    </xf>
    <xf numFmtId="37" fontId="21" fillId="8" borderId="14" xfId="39" applyNumberFormat="1" applyFont="1" applyFill="1" applyBorder="1" applyAlignment="1" applyProtection="1">
      <alignment horizontal="center"/>
    </xf>
    <xf numFmtId="37" fontId="22" fillId="8" borderId="15" xfId="39" applyNumberFormat="1" applyFont="1" applyFill="1" applyBorder="1" applyAlignment="1" applyProtection="1">
      <alignment horizontal="center"/>
    </xf>
    <xf numFmtId="0" fontId="7" fillId="8" borderId="0" xfId="31" applyFont="1" applyFill="1" applyBorder="1"/>
    <xf numFmtId="167" fontId="7" fillId="8" borderId="0" xfId="31" applyNumberFormat="1" applyFont="1" applyFill="1" applyBorder="1"/>
    <xf numFmtId="0" fontId="21" fillId="0" borderId="9" xfId="0" applyNumberFormat="1" applyFont="1" applyFill="1" applyBorder="1" applyAlignment="1">
      <alignment vertical="center"/>
    </xf>
    <xf numFmtId="0" fontId="22" fillId="0" borderId="14" xfId="30" applyFont="1" applyFill="1" applyBorder="1"/>
    <xf numFmtId="0" fontId="22" fillId="0" borderId="14" xfId="30" applyFont="1" applyFill="1" applyBorder="1" applyAlignment="1">
      <alignment horizontal="right" indent="1"/>
    </xf>
    <xf numFmtId="15" fontId="21" fillId="0" borderId="14" xfId="30" quotePrefix="1" applyNumberFormat="1" applyFont="1" applyFill="1" applyBorder="1" applyAlignment="1">
      <alignment horizontal="right" indent="1"/>
    </xf>
    <xf numFmtId="0" fontId="22" fillId="0" borderId="0" xfId="30" applyFont="1" applyFill="1" applyBorder="1"/>
    <xf numFmtId="180" fontId="0" fillId="4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165" fontId="0" fillId="4" borderId="0" xfId="0" applyNumberFormat="1" applyFill="1" applyAlignment="1">
      <alignment vertical="center"/>
    </xf>
    <xf numFmtId="181" fontId="22" fillId="8" borderId="14" xfId="33" applyNumberFormat="1" applyFont="1" applyFill="1" applyBorder="1" applyAlignment="1" applyProtection="1">
      <alignment horizontal="right" indent="1"/>
    </xf>
    <xf numFmtId="181" fontId="22" fillId="8" borderId="15" xfId="33" applyNumberFormat="1" applyFont="1" applyFill="1" applyBorder="1" applyAlignment="1" applyProtection="1">
      <alignment horizontal="right" indent="1"/>
    </xf>
    <xf numFmtId="181" fontId="21" fillId="10" borderId="14" xfId="33" applyNumberFormat="1" applyFont="1" applyFill="1" applyBorder="1" applyAlignment="1" applyProtection="1">
      <alignment horizontal="right" indent="1"/>
    </xf>
    <xf numFmtId="181" fontId="22" fillId="8" borderId="14" xfId="33" applyNumberFormat="1" applyFont="1" applyFill="1" applyBorder="1" applyAlignment="1">
      <alignment horizontal="right" indent="1"/>
    </xf>
    <xf numFmtId="181" fontId="21" fillId="10" borderId="17" xfId="33" applyNumberFormat="1" applyFont="1" applyFill="1" applyBorder="1" applyAlignment="1" applyProtection="1">
      <alignment horizontal="right" indent="1"/>
    </xf>
    <xf numFmtId="4" fontId="21" fillId="8" borderId="14" xfId="36" applyNumberFormat="1" applyFont="1" applyFill="1" applyBorder="1" applyAlignment="1">
      <alignment horizontal="right" vertical="center"/>
    </xf>
    <xf numFmtId="37" fontId="22" fillId="9" borderId="20" xfId="39" applyNumberFormat="1" applyFont="1" applyFill="1" applyBorder="1" applyAlignment="1" applyProtection="1">
      <alignment horizontal="center"/>
    </xf>
    <xf numFmtId="165" fontId="22" fillId="5" borderId="14" xfId="30" applyNumberFormat="1" applyFont="1" applyFill="1" applyBorder="1" applyAlignment="1">
      <alignment horizontal="right" indent="1"/>
    </xf>
    <xf numFmtId="165" fontId="22" fillId="8" borderId="14" xfId="30" applyNumberFormat="1" applyFont="1" applyFill="1" applyBorder="1" applyAlignment="1">
      <alignment horizontal="right" indent="1"/>
    </xf>
    <xf numFmtId="165" fontId="22" fillId="0" borderId="14" xfId="30" applyNumberFormat="1" applyFont="1" applyFill="1" applyBorder="1" applyAlignment="1">
      <alignment horizontal="right" indent="1"/>
    </xf>
    <xf numFmtId="186" fontId="22" fillId="0" borderId="0" xfId="0" applyNumberFormat="1" applyFont="1" applyFill="1" applyBorder="1" applyAlignment="1">
      <alignment horizontal="right" vertical="center"/>
    </xf>
    <xf numFmtId="186" fontId="22" fillId="8" borderId="0" xfId="0" applyNumberFormat="1" applyFont="1" applyFill="1" applyBorder="1" applyAlignment="1">
      <alignment horizontal="right" vertical="center"/>
    </xf>
    <xf numFmtId="186" fontId="22" fillId="5" borderId="0" xfId="0" applyNumberFormat="1" applyFont="1" applyFill="1" applyBorder="1" applyAlignment="1">
      <alignment horizontal="right" vertical="center"/>
    </xf>
    <xf numFmtId="2" fontId="18" fillId="4" borderId="0" xfId="0" applyNumberFormat="1" applyFont="1" applyFill="1" applyAlignment="1">
      <alignment vertical="center"/>
    </xf>
    <xf numFmtId="165" fontId="7" fillId="8" borderId="0" xfId="49" applyNumberFormat="1" applyFont="1" applyFill="1" applyBorder="1"/>
    <xf numFmtId="165" fontId="3" fillId="5" borderId="0" xfId="49" applyNumberFormat="1" applyFont="1" applyFill="1"/>
    <xf numFmtId="165" fontId="0" fillId="5" borderId="0" xfId="49" applyNumberFormat="1" applyFont="1" applyFill="1"/>
    <xf numFmtId="165" fontId="9" fillId="8" borderId="0" xfId="49" applyNumberFormat="1" applyFont="1" applyFill="1" applyBorder="1"/>
    <xf numFmtId="165" fontId="7" fillId="8" borderId="0" xfId="49" applyNumberFormat="1" applyFont="1" applyFill="1"/>
    <xf numFmtId="165" fontId="7" fillId="0" borderId="0" xfId="49" applyNumberFormat="1" applyFont="1"/>
    <xf numFmtId="187" fontId="21" fillId="8" borderId="14" xfId="588" applyNumberFormat="1" applyFont="1" applyFill="1" applyBorder="1" applyAlignment="1">
      <alignment horizontal="right" indent="1"/>
    </xf>
    <xf numFmtId="0" fontId="21" fillId="0" borderId="14" xfId="54" applyFont="1" applyFill="1" applyBorder="1"/>
    <xf numFmtId="0" fontId="21" fillId="0" borderId="30" xfId="54" applyFont="1" applyFill="1" applyBorder="1"/>
    <xf numFmtId="0" fontId="21" fillId="0" borderId="29" xfId="54" applyFont="1" applyFill="1" applyBorder="1"/>
    <xf numFmtId="37" fontId="22" fillId="5" borderId="0" xfId="0" applyNumberFormat="1" applyFont="1" applyFill="1" applyBorder="1" applyAlignment="1" applyProtection="1">
      <alignment vertical="center"/>
    </xf>
    <xf numFmtId="37" fontId="21" fillId="10" borderId="26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80" fontId="0" fillId="0" borderId="0" xfId="0" applyNumberFormat="1" applyFill="1" applyAlignment="1">
      <alignment vertical="center"/>
    </xf>
    <xf numFmtId="0" fontId="3" fillId="4" borderId="0" xfId="0" applyFont="1" applyFill="1" applyAlignment="1">
      <alignment vertical="center"/>
    </xf>
    <xf numFmtId="0" fontId="18" fillId="0" borderId="0" xfId="32" applyFont="1" applyFill="1" applyBorder="1" applyAlignment="1">
      <alignment horizontal="left" vertical="center" wrapText="1"/>
    </xf>
    <xf numFmtId="0" fontId="22" fillId="5" borderId="0" xfId="33" applyNumberFormat="1" applyFont="1" applyFill="1" applyAlignment="1">
      <alignment wrapText="1"/>
    </xf>
  </cellXfs>
  <cellStyles count="589">
    <cellStyle name="_Quick_0603" xfId="1"/>
    <cellStyle name="20% - 1. jelölőszín 2" xfId="145"/>
    <cellStyle name="20% - 2. jelölőszín 2" xfId="146"/>
    <cellStyle name="20% - 3. jelölőszín 2" xfId="147"/>
    <cellStyle name="20% - 4. jelölőszín 2" xfId="148"/>
    <cellStyle name="20% - 5. jelölőszín 2" xfId="149"/>
    <cellStyle name="20% - 6. jelölőszín 2" xfId="150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40% - 1. jelölőszín 2" xfId="151"/>
    <cellStyle name="40% - 2. jelölőszín 2" xfId="152"/>
    <cellStyle name="40% - 3. jelölőszín 2" xfId="153"/>
    <cellStyle name="40% - 4. jelölőszín 2" xfId="154"/>
    <cellStyle name="40% - 5. jelölőszín 2" xfId="155"/>
    <cellStyle name="40% - 6. jelölőszín 2" xfId="156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60% - 1. jelölőszín 2" xfId="157"/>
    <cellStyle name="60% - 2. jelölőszín 2" xfId="158"/>
    <cellStyle name="60% - 3. jelölőszín 2" xfId="159"/>
    <cellStyle name="60% - 4. jelölőszín 2" xfId="160"/>
    <cellStyle name="60% - 5. jelölőszín 2" xfId="161"/>
    <cellStyle name="60% - 6. jelölőszín 2" xfId="162"/>
    <cellStyle name="60% - Accent1" xfId="72"/>
    <cellStyle name="60% - Accent2" xfId="73"/>
    <cellStyle name="60% - Accent3" xfId="74"/>
    <cellStyle name="60% - Accent4" xfId="75"/>
    <cellStyle name="60% - Accent5" xfId="76"/>
    <cellStyle name="60% - Accent6" xfId="77"/>
    <cellStyle name="Accent1" xfId="78"/>
    <cellStyle name="Accent1 - 20%" xfId="163"/>
    <cellStyle name="Accent1 - 40%" xfId="164"/>
    <cellStyle name="Accent1 - 60%" xfId="165"/>
    <cellStyle name="Accent2" xfId="79"/>
    <cellStyle name="Accent2 - 20%" xfId="166"/>
    <cellStyle name="Accent2 - 40%" xfId="167"/>
    <cellStyle name="Accent2 - 60%" xfId="168"/>
    <cellStyle name="Accent3" xfId="80"/>
    <cellStyle name="Accent3 - 20%" xfId="169"/>
    <cellStyle name="Accent3 - 40%" xfId="170"/>
    <cellStyle name="Accent3 - 60%" xfId="171"/>
    <cellStyle name="Accent4" xfId="81"/>
    <cellStyle name="Accent4 - 20%" xfId="172"/>
    <cellStyle name="Accent4 - 40%" xfId="173"/>
    <cellStyle name="Accent4 - 60%" xfId="174"/>
    <cellStyle name="Accent5" xfId="82"/>
    <cellStyle name="Accent5 - 20%" xfId="175"/>
    <cellStyle name="Accent5 - 40%" xfId="176"/>
    <cellStyle name="Accent5 - 60%" xfId="177"/>
    <cellStyle name="Accent6" xfId="83"/>
    <cellStyle name="Accent6 - 20%" xfId="178"/>
    <cellStyle name="Accent6 - 40%" xfId="179"/>
    <cellStyle name="Accent6 - 60%" xfId="180"/>
    <cellStyle name="Bad" xfId="84"/>
    <cellStyle name="Bevitel 2" xfId="181"/>
    <cellStyle name="Bevitel 3" xfId="443"/>
    <cellStyle name="Calc Currency (0)" xfId="2"/>
    <cellStyle name="Calc Currency (0) 2" xfId="183"/>
    <cellStyle name="Calc Currency (0) 3" xfId="184"/>
    <cellStyle name="Calc Currency (0) 4" xfId="182"/>
    <cellStyle name="Calc Currency (2)" xfId="3"/>
    <cellStyle name="Calc Currency (2) 2" xfId="186"/>
    <cellStyle name="Calc Currency (2) 3" xfId="187"/>
    <cellStyle name="Calc Currency (2) 4" xfId="185"/>
    <cellStyle name="Calc Percent (0)" xfId="4"/>
    <cellStyle name="Calc Percent (0) 2" xfId="189"/>
    <cellStyle name="Calc Percent (0) 3" xfId="190"/>
    <cellStyle name="Calc Percent (0) 4" xfId="188"/>
    <cellStyle name="Calc Percent (1)" xfId="5"/>
    <cellStyle name="Calc Percent (1) 2" xfId="192"/>
    <cellStyle name="Calc Percent (1) 3" xfId="193"/>
    <cellStyle name="Calc Percent (1) 4" xfId="191"/>
    <cellStyle name="Calc Percent (2)" xfId="6"/>
    <cellStyle name="Calc Percent (2) 2" xfId="195"/>
    <cellStyle name="Calc Percent (2) 3" xfId="196"/>
    <cellStyle name="Calc Percent (2) 4" xfId="194"/>
    <cellStyle name="Calc Units (0)" xfId="7"/>
    <cellStyle name="Calc Units (0) 2" xfId="198"/>
    <cellStyle name="Calc Units (0) 3" xfId="199"/>
    <cellStyle name="Calc Units (0) 4" xfId="197"/>
    <cellStyle name="Calc Units (1)" xfId="8"/>
    <cellStyle name="Calc Units (1) 2" xfId="201"/>
    <cellStyle name="Calc Units (1) 3" xfId="202"/>
    <cellStyle name="Calc Units (1) 4" xfId="200"/>
    <cellStyle name="Calc Units (2)" xfId="9"/>
    <cellStyle name="Calc Units (2) 2" xfId="204"/>
    <cellStyle name="Calc Units (2) 3" xfId="205"/>
    <cellStyle name="Calc Units (2) 4" xfId="203"/>
    <cellStyle name="Calculation" xfId="85"/>
    <cellStyle name="Check Cell" xfId="86"/>
    <cellStyle name="Cím 2" xfId="206"/>
    <cellStyle name="Címsor 1 2" xfId="207"/>
    <cellStyle name="Címsor 1 3" xfId="439"/>
    <cellStyle name="Címsor 2 2" xfId="208"/>
    <cellStyle name="Címsor 2 3" xfId="440"/>
    <cellStyle name="Címsor 3 2" xfId="209"/>
    <cellStyle name="Címsor 3 3" xfId="441"/>
    <cellStyle name="Címsor 4 2" xfId="210"/>
    <cellStyle name="Címsor 4 3" xfId="442"/>
    <cellStyle name="Comma [00]" xfId="10"/>
    <cellStyle name="Comma [00] 2" xfId="212"/>
    <cellStyle name="Comma [00] 3" xfId="213"/>
    <cellStyle name="Comma [00] 4" xfId="211"/>
    <cellStyle name="Currency [00]" xfId="11"/>
    <cellStyle name="Currency [00] 2" xfId="215"/>
    <cellStyle name="Currency [00] 3" xfId="216"/>
    <cellStyle name="Currency [00] 4" xfId="214"/>
    <cellStyle name="Date Short" xfId="12"/>
    <cellStyle name="Date Short 2" xfId="218"/>
    <cellStyle name="Date Short 3" xfId="219"/>
    <cellStyle name="Date Short 4" xfId="217"/>
    <cellStyle name="DELTA" xfId="13"/>
    <cellStyle name="DELTA 2" xfId="221"/>
    <cellStyle name="DELTA 3" xfId="222"/>
    <cellStyle name="DELTA 4" xfId="220"/>
    <cellStyle name="Ellenőrzőcella 2" xfId="223"/>
    <cellStyle name="Ellenőrzőcella 3" xfId="43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2)" xfId="15"/>
    <cellStyle name="Enter Currency (2) 2" xfId="231"/>
    <cellStyle name="Enter Currency (2) 3" xfId="232"/>
    <cellStyle name="Enter Currency (2) 4" xfId="230"/>
    <cellStyle name="Enter Units (0)" xfId="16"/>
    <cellStyle name="Enter Units (0) 2" xfId="234"/>
    <cellStyle name="Enter Units (0) 3" xfId="235"/>
    <cellStyle name="Enter Units (0) 4" xfId="233"/>
    <cellStyle name="Enter Units (1)" xfId="17"/>
    <cellStyle name="Enter Units (1) 2" xfId="237"/>
    <cellStyle name="Enter Units (1) 3" xfId="238"/>
    <cellStyle name="Enter Units (1) 4" xfId="236"/>
    <cellStyle name="Enter Units (2)" xfId="18"/>
    <cellStyle name="Enter Units (2) 2" xfId="240"/>
    <cellStyle name="Enter Units (2) 3" xfId="241"/>
    <cellStyle name="Enter Units (2) 4" xfId="239"/>
    <cellStyle name="Explanatory Text" xfId="87"/>
    <cellStyle name="Ezres" xfId="588" builtinId="3"/>
    <cellStyle name="Ezres 2" xfId="462"/>
    <cellStyle name="Ezres 2 2" xfId="507"/>
    <cellStyle name="Ezres 3" xfId="427"/>
    <cellStyle name="Ezres 3 2" xfId="506"/>
    <cellStyle name="Ezres 4" xfId="88"/>
    <cellStyle name="Figyelmeztetés 2" xfId="242"/>
    <cellStyle name="Figyelmeztetés 3" xfId="457"/>
    <cellStyle name="Good" xfId="89"/>
    <cellStyle name="Grey" xfId="19"/>
    <cellStyle name="Grey 2" xfId="244"/>
    <cellStyle name="Grey 3" xfId="245"/>
    <cellStyle name="Grey 4" xfId="243"/>
    <cellStyle name="Header1" xfId="20"/>
    <cellStyle name="Header1 2" xfId="247"/>
    <cellStyle name="Header1 3" xfId="248"/>
    <cellStyle name="Header1 4" xfId="246"/>
    <cellStyle name="Header2" xfId="21"/>
    <cellStyle name="Header2 2" xfId="250"/>
    <cellStyle name="Header2 3" xfId="251"/>
    <cellStyle name="Header2 4" xfId="249"/>
    <cellStyle name="Heading 1" xfId="90"/>
    <cellStyle name="Heading 2" xfId="91"/>
    <cellStyle name="Heading 3" xfId="92"/>
    <cellStyle name="Heading 4" xfId="93"/>
    <cellStyle name="Hiperhivatkozás" xfId="252"/>
    <cellStyle name="Hiperhivatkozás 2" xfId="253"/>
    <cellStyle name="Hiperhivatkozás 3" xfId="254"/>
    <cellStyle name="Hivatkozott cella 2" xfId="255"/>
    <cellStyle name="Hivatkozott cella 3" xfId="444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Jegyzet 2" xfId="260"/>
    <cellStyle name="Jegyzet 3" xfId="446"/>
    <cellStyle name="Jelölőszín (1) 2" xfId="261"/>
    <cellStyle name="Jelölőszín (1) 3" xfId="429"/>
    <cellStyle name="Jelölőszín (2) 2" xfId="262"/>
    <cellStyle name="Jelölőszín (2) 3" xfId="430"/>
    <cellStyle name="Jelölőszín (3) 2" xfId="263"/>
    <cellStyle name="Jelölőszín (3) 3" xfId="431"/>
    <cellStyle name="Jelölőszín (4) 2" xfId="264"/>
    <cellStyle name="Jelölőszín (4) 3" xfId="432"/>
    <cellStyle name="Jelölőszín (5) 2" xfId="265"/>
    <cellStyle name="Jelölőszín (5) 3" xfId="433"/>
    <cellStyle name="Jelölőszín (6) 2" xfId="266"/>
    <cellStyle name="Jelölőszín (6) 3" xfId="434"/>
    <cellStyle name="Jó 2" xfId="267"/>
    <cellStyle name="Jó 3" xfId="438"/>
    <cellStyle name="Kimenet 2" xfId="268"/>
    <cellStyle name="Kimenet 3" xfId="447"/>
    <cellStyle name="Link Currency (0)" xfId="24"/>
    <cellStyle name="Link Currency (0) 2" xfId="270"/>
    <cellStyle name="Link Currency (0) 3" xfId="271"/>
    <cellStyle name="Link Currency (0) 4" xfId="269"/>
    <cellStyle name="Link Currency (2)" xfId="25"/>
    <cellStyle name="Link Currency (2) 2" xfId="273"/>
    <cellStyle name="Link Currency (2) 3" xfId="274"/>
    <cellStyle name="Link Currency (2) 4" xfId="272"/>
    <cellStyle name="Link Units (0)" xfId="26"/>
    <cellStyle name="Link Units (0) 2" xfId="276"/>
    <cellStyle name="Link Units (0) 3" xfId="277"/>
    <cellStyle name="Link Units (0) 4" xfId="275"/>
    <cellStyle name="Link Units (1)" xfId="27"/>
    <cellStyle name="Link Units (1) 2" xfId="279"/>
    <cellStyle name="Link Units (1) 3" xfId="280"/>
    <cellStyle name="Link Units (1) 4" xfId="278"/>
    <cellStyle name="Link Units (2)" xfId="28"/>
    <cellStyle name="Link Units (2) 2" xfId="282"/>
    <cellStyle name="Link Units (2) 3" xfId="283"/>
    <cellStyle name="Link Units (2) 4" xfId="281"/>
    <cellStyle name="Linked Cell" xfId="95"/>
    <cellStyle name="Magyarázó szöveg 2" xfId="284"/>
    <cellStyle name="Neutral" xfId="96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ál 10" xfId="54"/>
    <cellStyle name="Normál 11" xfId="288"/>
    <cellStyle name="Normál 12" xfId="289"/>
    <cellStyle name="Normál 13" xfId="290"/>
    <cellStyle name="Normál 14" xfId="291"/>
    <cellStyle name="Normál 15" xfId="292"/>
    <cellStyle name="Normál 16" xfId="293"/>
    <cellStyle name="Normál 17" xfId="294"/>
    <cellStyle name="Normál 18" xfId="295"/>
    <cellStyle name="Normál 19" xfId="296"/>
    <cellStyle name="Normal 2" xfId="58"/>
    <cellStyle name="Normál 2" xfId="53"/>
    <cellStyle name="Normál 2 2" xfId="297"/>
    <cellStyle name="Normál 2 3" xfId="508"/>
    <cellStyle name="Normál 2 4" xfId="586"/>
    <cellStyle name="Normál 2 5" xfId="97"/>
    <cellStyle name="Normál 20" xfId="298"/>
    <cellStyle name="Normál 21" xfId="299"/>
    <cellStyle name="Normál 22" xfId="300"/>
    <cellStyle name="Normál 23" xfId="301"/>
    <cellStyle name="Normál 24" xfId="302"/>
    <cellStyle name="Normál 25" xfId="303"/>
    <cellStyle name="Normál 25 2" xfId="304"/>
    <cellStyle name="Normál 26" xfId="305"/>
    <cellStyle name="Normál 27" xfId="306"/>
    <cellStyle name="Normál 28" xfId="307"/>
    <cellStyle name="Normál 29" xfId="308"/>
    <cellStyle name="Normál 3" xfId="309"/>
    <cellStyle name="Normál 3 2" xfId="509"/>
    <cellStyle name="Normál 30" xfId="310"/>
    <cellStyle name="Normál 31" xfId="311"/>
    <cellStyle name="Normál 32" xfId="312"/>
    <cellStyle name="Normál 33" xfId="313"/>
    <cellStyle name="Normál 34" xfId="314"/>
    <cellStyle name="Normál 35" xfId="315"/>
    <cellStyle name="Normál 36" xfId="316"/>
    <cellStyle name="Normál 36 2" xfId="56"/>
    <cellStyle name="Normál 37" xfId="317"/>
    <cellStyle name="Normál 38" xfId="428"/>
    <cellStyle name="Normál 39" xfId="455"/>
    <cellStyle name="Normál 4" xfId="144"/>
    <cellStyle name="Normál 40" xfId="449"/>
    <cellStyle name="Normál 41" xfId="458"/>
    <cellStyle name="Normál 42" xfId="448"/>
    <cellStyle name="Normál 43" xfId="459"/>
    <cellStyle name="Normál 44" xfId="461"/>
    <cellStyle name="Normál 45" xfId="460"/>
    <cellStyle name="Normál 46" xfId="504"/>
    <cellStyle name="Normál 47" xfId="581"/>
    <cellStyle name="Normál 48" xfId="582"/>
    <cellStyle name="Normál 49" xfId="583"/>
    <cellStyle name="Normál 5" xfId="318"/>
    <cellStyle name="Normál 5 2" xfId="505"/>
    <cellStyle name="Normál 50" xfId="584"/>
    <cellStyle name="Normál 51" xfId="585"/>
    <cellStyle name="Normál 52" xfId="587"/>
    <cellStyle name="Normál 53" xfId="59"/>
    <cellStyle name="Normál 6" xfId="319"/>
    <cellStyle name="Normál 7" xfId="320"/>
    <cellStyle name="Normál 8" xfId="321"/>
    <cellStyle name="Normál 9" xfId="322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te" xfId="98"/>
    <cellStyle name="Output" xfId="99"/>
    <cellStyle name="Összesen 2" xfId="323"/>
    <cellStyle name="Összesen 3" xfId="456"/>
    <cellStyle name="Percent [0]" xfId="40"/>
    <cellStyle name="Percent [0] 2" xfId="325"/>
    <cellStyle name="Percent [0] 3" xfId="326"/>
    <cellStyle name="Percent [0] 4" xfId="324"/>
    <cellStyle name="Percent [00]" xfId="41"/>
    <cellStyle name="Percent [00] 2" xfId="328"/>
    <cellStyle name="Percent [00] 3" xfId="329"/>
    <cellStyle name="Percent [00] 4" xfId="327"/>
    <cellStyle name="Percent [2]" xfId="42"/>
    <cellStyle name="Percent [2] 2" xfId="331"/>
    <cellStyle name="Percent [2] 3" xfId="332"/>
    <cellStyle name="Percent [2] 4" xfId="333"/>
    <cellStyle name="Percent [2] 5" xfId="330"/>
    <cellStyle name="PrePop Currency (0)" xfId="43"/>
    <cellStyle name="PrePop Currency (0) 2" xfId="335"/>
    <cellStyle name="PrePop Currency (0) 3" xfId="336"/>
    <cellStyle name="PrePop Currency (0) 4" xfId="334"/>
    <cellStyle name="PrePop Currency (2)" xfId="44"/>
    <cellStyle name="PrePop Currency (2) 2" xfId="338"/>
    <cellStyle name="PrePop Currency (2) 3" xfId="339"/>
    <cellStyle name="PrePop Currency (2) 4" xfId="337"/>
    <cellStyle name="PrePop Units (0)" xfId="45"/>
    <cellStyle name="PrePop Units (0) 2" xfId="341"/>
    <cellStyle name="PrePop Units (0) 3" xfId="342"/>
    <cellStyle name="PrePop Units (0) 4" xfId="340"/>
    <cellStyle name="PrePop Units (1)" xfId="46"/>
    <cellStyle name="PrePop Units (1) 2" xfId="344"/>
    <cellStyle name="PrePop Units (1) 3" xfId="345"/>
    <cellStyle name="PrePop Units (1) 4" xfId="343"/>
    <cellStyle name="PrePop Units (2)" xfId="47"/>
    <cellStyle name="PrePop Units (2) 2" xfId="347"/>
    <cellStyle name="PrePop Units (2) 3" xfId="348"/>
    <cellStyle name="PrePop Units (2) 4" xfId="346"/>
    <cellStyle name="Rossz 2" xfId="349"/>
    <cellStyle name="Rossz 3" xfId="435"/>
    <cellStyle name="SAPBEXaggData" xfId="100"/>
    <cellStyle name="SAPBEXaggData 2" xfId="350"/>
    <cellStyle name="SAPBEXaggData 2 2" xfId="511"/>
    <cellStyle name="SAPBEXaggData 3" xfId="426"/>
    <cellStyle name="SAPBEXaggData 3 2" xfId="512"/>
    <cellStyle name="SAPBEXaggData 4" xfId="463"/>
    <cellStyle name="SAPBEXaggData 4 2" xfId="510"/>
    <cellStyle name="SAPBEXaggDataEmph" xfId="101"/>
    <cellStyle name="SAPBEXaggDataEmph 2" xfId="351"/>
    <cellStyle name="SAPBEXaggDataEmph 2 2" xfId="513"/>
    <cellStyle name="SAPBEXaggDataEmph 3" xfId="464"/>
    <cellStyle name="SAPBEXaggItem" xfId="102"/>
    <cellStyle name="SAPBEXaggItem 2" xfId="353"/>
    <cellStyle name="SAPBEXaggItem 2 2" xfId="515"/>
    <cellStyle name="SAPBEXaggItem 3" xfId="352"/>
    <cellStyle name="SAPBEXaggItem 3 2" xfId="516"/>
    <cellStyle name="SAPBEXaggItem 4" xfId="465"/>
    <cellStyle name="SAPBEXaggItem 4 2" xfId="514"/>
    <cellStyle name="SAPBEXaggItemX" xfId="103"/>
    <cellStyle name="SAPBEXaggItemX 2" xfId="354"/>
    <cellStyle name="SAPBEXaggItemX 2 2" xfId="517"/>
    <cellStyle name="SAPBEXaggItemX 3" xfId="466"/>
    <cellStyle name="SAPBEXchaText" xfId="104"/>
    <cellStyle name="SAPBEXchaText 2" xfId="356"/>
    <cellStyle name="SAPBEXchaText 2 2" xfId="519"/>
    <cellStyle name="SAPBEXchaText 3" xfId="355"/>
    <cellStyle name="SAPBEXchaText 3 2" xfId="520"/>
    <cellStyle name="SAPBEXchaText 4" xfId="467"/>
    <cellStyle name="SAPBEXchaText 4 2" xfId="518"/>
    <cellStyle name="SAPBEXexcBad7" xfId="105"/>
    <cellStyle name="SAPBEXexcBad7 2" xfId="357"/>
    <cellStyle name="SAPBEXexcBad7 2 2" xfId="522"/>
    <cellStyle name="SAPBEXexcBad7 3" xfId="468"/>
    <cellStyle name="SAPBEXexcBad7 3 2" xfId="521"/>
    <cellStyle name="SAPBEXexcBad8" xfId="106"/>
    <cellStyle name="SAPBEXexcBad8 2" xfId="358"/>
    <cellStyle name="SAPBEXexcBad8 2 2" xfId="524"/>
    <cellStyle name="SAPBEXexcBad8 3" xfId="469"/>
    <cellStyle name="SAPBEXexcBad8 3 2" xfId="523"/>
    <cellStyle name="SAPBEXexcBad9" xfId="107"/>
    <cellStyle name="SAPBEXexcBad9 2" xfId="359"/>
    <cellStyle name="SAPBEXexcBad9 2 2" xfId="526"/>
    <cellStyle name="SAPBEXexcBad9 3" xfId="470"/>
    <cellStyle name="SAPBEXexcBad9 3 2" xfId="525"/>
    <cellStyle name="SAPBEXexcCritical4" xfId="108"/>
    <cellStyle name="SAPBEXexcCritical4 2" xfId="360"/>
    <cellStyle name="SAPBEXexcCritical4 2 2" xfId="528"/>
    <cellStyle name="SAPBEXexcCritical4 3" xfId="471"/>
    <cellStyle name="SAPBEXexcCritical4 3 2" xfId="527"/>
    <cellStyle name="SAPBEXexcCritical5" xfId="109"/>
    <cellStyle name="SAPBEXexcCritical5 2" xfId="361"/>
    <cellStyle name="SAPBEXexcCritical5 2 2" xfId="530"/>
    <cellStyle name="SAPBEXexcCritical5 3" xfId="472"/>
    <cellStyle name="SAPBEXexcCritical5 3 2" xfId="529"/>
    <cellStyle name="SAPBEXexcCritical6" xfId="110"/>
    <cellStyle name="SAPBEXexcCritical6 2" xfId="362"/>
    <cellStyle name="SAPBEXexcCritical6 2 2" xfId="532"/>
    <cellStyle name="SAPBEXexcCritical6 3" xfId="473"/>
    <cellStyle name="SAPBEXexcCritical6 3 2" xfId="531"/>
    <cellStyle name="SAPBEXexcGood1" xfId="111"/>
    <cellStyle name="SAPBEXexcGood1 2" xfId="363"/>
    <cellStyle name="SAPBEXexcGood1 2 2" xfId="534"/>
    <cellStyle name="SAPBEXexcGood1 3" xfId="474"/>
    <cellStyle name="SAPBEXexcGood1 3 2" xfId="533"/>
    <cellStyle name="SAPBEXexcGood2" xfId="112"/>
    <cellStyle name="SAPBEXexcGood2 2" xfId="364"/>
    <cellStyle name="SAPBEXexcGood2 2 2" xfId="536"/>
    <cellStyle name="SAPBEXexcGood2 3" xfId="475"/>
    <cellStyle name="SAPBEXexcGood2 3 2" xfId="535"/>
    <cellStyle name="SAPBEXexcGood3" xfId="113"/>
    <cellStyle name="SAPBEXexcGood3 2" xfId="365"/>
    <cellStyle name="SAPBEXexcGood3 2 2" xfId="538"/>
    <cellStyle name="SAPBEXexcGood3 3" xfId="476"/>
    <cellStyle name="SAPBEXexcGood3 3 2" xfId="537"/>
    <cellStyle name="SAPBEXfilterDrill" xfId="114"/>
    <cellStyle name="SAPBEXfilterDrill 2" xfId="367"/>
    <cellStyle name="SAPBEXfilterDrill 3" xfId="366"/>
    <cellStyle name="SAPBEXfilterDrill 3 2" xfId="540"/>
    <cellStyle name="SAPBEXfilterDrill 4" xfId="477"/>
    <cellStyle name="SAPBEXfilterDrill 4 2" xfId="539"/>
    <cellStyle name="SAPBEXfilterItem" xfId="115"/>
    <cellStyle name="SAPBEXfilterItem 2" xfId="369"/>
    <cellStyle name="SAPBEXfilterItem 3" xfId="368"/>
    <cellStyle name="SAPBEXfilterItem 3 2" xfId="541"/>
    <cellStyle name="SAPBEXfilterItem 4" xfId="478"/>
    <cellStyle name="SAPBEXfilterText" xfId="116"/>
    <cellStyle name="SAPBEXfilterText 2" xfId="370"/>
    <cellStyle name="SAPBEXfilterText 2 2" xfId="542"/>
    <cellStyle name="SAPBEXfilterText 3" xfId="479"/>
    <cellStyle name="SAPBEXformats" xfId="117"/>
    <cellStyle name="SAPBEXformats 2" xfId="372"/>
    <cellStyle name="SAPBEXformats 2 2" xfId="544"/>
    <cellStyle name="SAPBEXformats 3" xfId="371"/>
    <cellStyle name="SAPBEXformats 3 2" xfId="545"/>
    <cellStyle name="SAPBEXformats 4" xfId="480"/>
    <cellStyle name="SAPBEXformats 4 2" xfId="543"/>
    <cellStyle name="SAPBEXheaderItem" xfId="118"/>
    <cellStyle name="SAPBEXheaderItem 2" xfId="374"/>
    <cellStyle name="SAPBEXheaderItem 3" xfId="373"/>
    <cellStyle name="SAPBEXheaderItem 3 2" xfId="547"/>
    <cellStyle name="SAPBEXheaderItem 4" xfId="481"/>
    <cellStyle name="SAPBEXheaderItem 4 2" xfId="546"/>
    <cellStyle name="SAPBEXheaderText" xfId="119"/>
    <cellStyle name="SAPBEXheaderText 2" xfId="376"/>
    <cellStyle name="SAPBEXheaderText 3" xfId="375"/>
    <cellStyle name="SAPBEXheaderText 3 2" xfId="549"/>
    <cellStyle name="SAPBEXheaderText 4" xfId="482"/>
    <cellStyle name="SAPBEXheaderText 4 2" xfId="548"/>
    <cellStyle name="SAPBEXHLevel0" xfId="120"/>
    <cellStyle name="SAPBEXHLevel0 2" xfId="378"/>
    <cellStyle name="SAPBEXHLevel0 3" xfId="377"/>
    <cellStyle name="SAPBEXHLevel0 3 2" xfId="551"/>
    <cellStyle name="SAPBEXHLevel0 4" xfId="483"/>
    <cellStyle name="SAPBEXHLevel0 4 2" xfId="550"/>
    <cellStyle name="SAPBEXHLevel0X" xfId="121"/>
    <cellStyle name="SAPBEXHLevel0X 2" xfId="379"/>
    <cellStyle name="SAPBEXHLevel0X 3" xfId="450"/>
    <cellStyle name="SAPBEXHLevel0X 3 2" xfId="553"/>
    <cellStyle name="SAPBEXHLevel0X 4" xfId="484"/>
    <cellStyle name="SAPBEXHLevel0X 4 2" xfId="552"/>
    <cellStyle name="SAPBEXHLevel1" xfId="122"/>
    <cellStyle name="SAPBEXHLevel1 2" xfId="381"/>
    <cellStyle name="SAPBEXHLevel1 3" xfId="380"/>
    <cellStyle name="SAPBEXHLevel1 3 2" xfId="555"/>
    <cellStyle name="SAPBEXHLevel1 4" xfId="485"/>
    <cellStyle name="SAPBEXHLevel1 4 2" xfId="554"/>
    <cellStyle name="SAPBEXHLevel1X" xfId="123"/>
    <cellStyle name="SAPBEXHLevel1X 2" xfId="382"/>
    <cellStyle name="SAPBEXHLevel1X 3" xfId="451"/>
    <cellStyle name="SAPBEXHLevel1X 3 2" xfId="557"/>
    <cellStyle name="SAPBEXHLevel1X 4" xfId="486"/>
    <cellStyle name="SAPBEXHLevel1X 4 2" xfId="556"/>
    <cellStyle name="SAPBEXHLevel2" xfId="124"/>
    <cellStyle name="SAPBEXHLevel2 2" xfId="384"/>
    <cellStyle name="SAPBEXHLevel2 3" xfId="383"/>
    <cellStyle name="SAPBEXHLevel2 3 2" xfId="559"/>
    <cellStyle name="SAPBEXHLevel2 4" xfId="487"/>
    <cellStyle name="SAPBEXHLevel2 4 2" xfId="558"/>
    <cellStyle name="SAPBEXHLevel2X" xfId="125"/>
    <cellStyle name="SAPBEXHLevel2X 2" xfId="385"/>
    <cellStyle name="SAPBEXHLevel2X 3" xfId="452"/>
    <cellStyle name="SAPBEXHLevel2X 3 2" xfId="561"/>
    <cellStyle name="SAPBEXHLevel2X 4" xfId="488"/>
    <cellStyle name="SAPBEXHLevel2X 4 2" xfId="560"/>
    <cellStyle name="SAPBEXHLevel3" xfId="126"/>
    <cellStyle name="SAPBEXHLevel3 2" xfId="387"/>
    <cellStyle name="SAPBEXHLevel3 3" xfId="386"/>
    <cellStyle name="SAPBEXHLevel3 3 2" xfId="563"/>
    <cellStyle name="SAPBEXHLevel3 4" xfId="489"/>
    <cellStyle name="SAPBEXHLevel3 4 2" xfId="562"/>
    <cellStyle name="SAPBEXHLevel3X" xfId="127"/>
    <cellStyle name="SAPBEXHLevel3X 2" xfId="389"/>
    <cellStyle name="SAPBEXHLevel3X 2 2" xfId="565"/>
    <cellStyle name="SAPBEXHLevel3X 3" xfId="390"/>
    <cellStyle name="SAPBEXHLevel3X 3 2" xfId="566"/>
    <cellStyle name="SAPBEXHLevel3X 4" xfId="391"/>
    <cellStyle name="SAPBEXHLevel3X 4 2" xfId="564"/>
    <cellStyle name="SAPBEXHLevel3X 5" xfId="388"/>
    <cellStyle name="SAPBEXHLevel3X 6" xfId="453"/>
    <cellStyle name="SAPBEXHLevel3X 7" xfId="490"/>
    <cellStyle name="SAPBEXinputData" xfId="392"/>
    <cellStyle name="SAPBEXinputData 2" xfId="454"/>
    <cellStyle name="SAPBEXinputData 2 2" xfId="567"/>
    <cellStyle name="SAPBEXinputData 3" xfId="502"/>
    <cellStyle name="SAPBEXItemHeader" xfId="393"/>
    <cellStyle name="SAPBEXresData" xfId="128"/>
    <cellStyle name="SAPBEXresData 2" xfId="394"/>
    <cellStyle name="SAPBEXresData 2 2" xfId="568"/>
    <cellStyle name="SAPBEXresData 3" xfId="491"/>
    <cellStyle name="SAPBEXresDataEmph" xfId="129"/>
    <cellStyle name="SAPBEXresDataEmph 2" xfId="395"/>
    <cellStyle name="SAPBEXresDataEmph 2 2" xfId="569"/>
    <cellStyle name="SAPBEXresDataEmph 3" xfId="492"/>
    <cellStyle name="SAPBEXresItem" xfId="130"/>
    <cellStyle name="SAPBEXresItem 2" xfId="396"/>
    <cellStyle name="SAPBEXresItem 2 2" xfId="570"/>
    <cellStyle name="SAPBEXresItem 3" xfId="493"/>
    <cellStyle name="SAPBEXresItemX" xfId="131"/>
    <cellStyle name="SAPBEXresItemX 2" xfId="397"/>
    <cellStyle name="SAPBEXresItemX 2 2" xfId="571"/>
    <cellStyle name="SAPBEXresItemX 3" xfId="494"/>
    <cellStyle name="SAPBEXstdData" xfId="132"/>
    <cellStyle name="SAPBEXstdData 2" xfId="133"/>
    <cellStyle name="SAPBEXstdData 2 2" xfId="573"/>
    <cellStyle name="SAPBEXstdData 3" xfId="398"/>
    <cellStyle name="SAPBEXstdData 3 2" xfId="574"/>
    <cellStyle name="SAPBEXstdData 4" xfId="495"/>
    <cellStyle name="SAPBEXstdData 4 2" xfId="572"/>
    <cellStyle name="SAPBEXstdDataEmph" xfId="134"/>
    <cellStyle name="SAPBEXstdDataEmph 2" xfId="399"/>
    <cellStyle name="SAPBEXstdDataEmph 2 2" xfId="575"/>
    <cellStyle name="SAPBEXstdDataEmph 3" xfId="496"/>
    <cellStyle name="SAPBEXstdItem" xfId="135"/>
    <cellStyle name="SAPBEXstdItem 2" xfId="401"/>
    <cellStyle name="SAPBEXstdItem 2 2" xfId="576"/>
    <cellStyle name="SAPBEXstdItem 3" xfId="402"/>
    <cellStyle name="SAPBEXstdItem 4" xfId="400"/>
    <cellStyle name="SAPBEXstdItem 5" xfId="497"/>
    <cellStyle name="SAPBEXstdItemX" xfId="136"/>
    <cellStyle name="SAPBEXstdItemX 2" xfId="403"/>
    <cellStyle name="SAPBEXstdItemX 2 2" xfId="577"/>
    <cellStyle name="SAPBEXstdItemX 3" xfId="498"/>
    <cellStyle name="SAPBEXtitle" xfId="137"/>
    <cellStyle name="SAPBEXtitle 2" xfId="405"/>
    <cellStyle name="SAPBEXtitle 3" xfId="404"/>
    <cellStyle name="SAPBEXtitle 3 2" xfId="578"/>
    <cellStyle name="SAPBEXtitle 4" xfId="499"/>
    <cellStyle name="SAPBEXunassignedItem" xfId="406"/>
    <cellStyle name="SAPBEXunassignedItem 2" xfId="503"/>
    <cellStyle name="SAPBEXundefined" xfId="138"/>
    <cellStyle name="SAPBEXundefined 2" xfId="407"/>
    <cellStyle name="SAPBEXundefined 2 2" xfId="579"/>
    <cellStyle name="SAPBEXundefined 3" xfId="500"/>
    <cellStyle name="Semleges 2" xfId="408"/>
    <cellStyle name="Semleges 3" xfId="445"/>
    <cellStyle name="Sheet Title" xfId="409"/>
    <cellStyle name="Standard_EBITDA_tree_Europe_2012_NAR" xfId="410"/>
    <cellStyle name="Stílus 1" xfId="48"/>
    <cellStyle name="Stílus 1 2" xfId="411"/>
    <cellStyle name="Számítás 2" xfId="412"/>
    <cellStyle name="Számítás 3" xfId="436"/>
    <cellStyle name="Százalék" xfId="49" builtinId="5"/>
    <cellStyle name="Százalék 2" xfId="139"/>
    <cellStyle name="Százalék 2 2" xfId="414"/>
    <cellStyle name="Százalék 2 3" xfId="580"/>
    <cellStyle name="Százalék 3" xfId="140"/>
    <cellStyle name="Százalék 4" xfId="415"/>
    <cellStyle name="Százalék 5" xfId="416"/>
    <cellStyle name="Százalék 6" xfId="413"/>
    <cellStyle name="Százalék 7" xfId="501"/>
    <cellStyle name="Százalék 8" xfId="55"/>
    <cellStyle name="Text Indent A" xfId="50"/>
    <cellStyle name="Text Indent A 2" xfId="418"/>
    <cellStyle name="Text Indent A 3" xfId="419"/>
    <cellStyle name="Text Indent A 4" xfId="417"/>
    <cellStyle name="Text Indent B" xfId="51"/>
    <cellStyle name="Text Indent B 2" xfId="421"/>
    <cellStyle name="Text Indent B 3" xfId="422"/>
    <cellStyle name="Text Indent B 4" xfId="420"/>
    <cellStyle name="Text Indent C" xfId="52"/>
    <cellStyle name="Text Indent C 2" xfId="424"/>
    <cellStyle name="Text Indent C 3" xfId="425"/>
    <cellStyle name="Text Indent C 4" xfId="423"/>
    <cellStyle name="Title" xfId="141"/>
    <cellStyle name="Total" xfId="142"/>
    <cellStyle name="Warning Text" xfId="143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4/2014Q4/excels/Quick_1412_20150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4/2014Q2/excels/Quick_1406_07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5/Q3/Quick_1509_20151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Quick/Quick_1606_07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5/Q4/Binder_Quick_Q4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W83"/>
  <sheetViews>
    <sheetView showGridLines="0" view="pageBreakPreview" zoomScale="80" zoomScaleNormal="100" zoomScaleSheetLayoutView="8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M23" sqref="M23"/>
    </sheetView>
  </sheetViews>
  <sheetFormatPr defaultRowHeight="12" customHeight="1"/>
  <cols>
    <col min="1" max="2" width="3.42578125" style="211" customWidth="1"/>
    <col min="3" max="3" width="42.85546875" style="211" customWidth="1"/>
    <col min="4" max="6" width="12.7109375" style="231" customWidth="1"/>
    <col min="7" max="8" width="12.7109375" style="187" customWidth="1"/>
    <col min="9" max="10" width="12.7109375" style="231" customWidth="1"/>
    <col min="11" max="13" width="12.7109375" style="187" customWidth="1"/>
    <col min="14" max="14" width="12.28515625" style="187" customWidth="1"/>
    <col min="15" max="16384" width="9.140625" style="187"/>
  </cols>
  <sheetData>
    <row r="1" spans="1:14" ht="12" customHeight="1">
      <c r="A1" s="184" t="s">
        <v>0</v>
      </c>
      <c r="B1" s="185"/>
      <c r="C1" s="185"/>
      <c r="D1" s="186">
        <v>2013</v>
      </c>
      <c r="E1" s="186">
        <v>2014</v>
      </c>
      <c r="F1" s="186">
        <v>2014</v>
      </c>
      <c r="G1" s="186">
        <v>2014</v>
      </c>
      <c r="H1" s="186">
        <v>2014</v>
      </c>
      <c r="I1" s="186">
        <v>2015</v>
      </c>
      <c r="J1" s="186">
        <v>2015</v>
      </c>
      <c r="K1" s="186">
        <v>2015</v>
      </c>
      <c r="L1" s="186">
        <v>2015</v>
      </c>
      <c r="M1" s="186">
        <v>2016</v>
      </c>
      <c r="N1" s="186">
        <v>2016</v>
      </c>
    </row>
    <row r="2" spans="1:14" ht="12" customHeight="1">
      <c r="A2" s="188" t="s">
        <v>181</v>
      </c>
      <c r="B2" s="189"/>
      <c r="C2" s="189"/>
      <c r="D2" s="190" t="s">
        <v>182</v>
      </c>
      <c r="E2" s="190" t="s">
        <v>144</v>
      </c>
      <c r="F2" s="190" t="s">
        <v>145</v>
      </c>
      <c r="G2" s="190" t="s">
        <v>146</v>
      </c>
      <c r="H2" s="190" t="s">
        <v>147</v>
      </c>
      <c r="I2" s="190" t="s">
        <v>144</v>
      </c>
      <c r="J2" s="190" t="s">
        <v>145</v>
      </c>
      <c r="K2" s="190" t="s">
        <v>146</v>
      </c>
      <c r="L2" s="190" t="s">
        <v>147</v>
      </c>
      <c r="M2" s="190" t="s">
        <v>144</v>
      </c>
      <c r="N2" s="190" t="s">
        <v>145</v>
      </c>
    </row>
    <row r="3" spans="1:14" ht="12" customHeight="1">
      <c r="A3" s="294"/>
      <c r="B3" s="189"/>
      <c r="C3" s="189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ht="12" customHeight="1">
      <c r="A4" s="295" t="s">
        <v>5</v>
      </c>
      <c r="B4" s="296"/>
      <c r="C4" s="296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" customHeight="1">
      <c r="A5" s="297"/>
      <c r="B5" s="193"/>
      <c r="C5" s="193"/>
      <c r="D5" s="348"/>
      <c r="E5" s="348"/>
      <c r="F5" s="195"/>
      <c r="G5" s="348"/>
      <c r="H5" s="348"/>
      <c r="I5" s="348"/>
      <c r="J5" s="195"/>
      <c r="K5" s="348"/>
      <c r="L5" s="348"/>
      <c r="M5" s="348"/>
      <c r="N5" s="195"/>
    </row>
    <row r="6" spans="1:14" ht="12" customHeight="1">
      <c r="A6" s="297" t="s">
        <v>183</v>
      </c>
      <c r="B6" s="193"/>
      <c r="C6" s="193"/>
      <c r="D6" s="348"/>
      <c r="E6" s="348"/>
      <c r="F6" s="195"/>
      <c r="G6" s="348"/>
      <c r="H6" s="348"/>
      <c r="I6" s="348"/>
      <c r="J6" s="195"/>
      <c r="K6" s="348"/>
      <c r="L6" s="348"/>
      <c r="M6" s="348"/>
      <c r="N6" s="195"/>
    </row>
    <row r="7" spans="1:14" ht="12" customHeight="1">
      <c r="A7" s="196"/>
      <c r="B7" s="193"/>
      <c r="C7" s="193"/>
      <c r="D7" s="348"/>
      <c r="E7" s="348"/>
      <c r="F7" s="195"/>
      <c r="G7" s="348"/>
      <c r="H7" s="348"/>
      <c r="I7" s="348"/>
      <c r="J7" s="195"/>
      <c r="K7" s="348"/>
      <c r="L7" s="348"/>
      <c r="M7" s="348"/>
      <c r="N7" s="195"/>
    </row>
    <row r="8" spans="1:14" s="406" customFormat="1" ht="12" customHeight="1">
      <c r="A8" s="196"/>
      <c r="B8" s="197" t="s">
        <v>184</v>
      </c>
      <c r="C8" s="402"/>
      <c r="D8" s="315">
        <v>165141</v>
      </c>
      <c r="E8" s="315">
        <v>38754</v>
      </c>
      <c r="F8" s="199">
        <v>39926</v>
      </c>
      <c r="G8" s="315">
        <v>41509</v>
      </c>
      <c r="H8" s="315">
        <v>39774</v>
      </c>
      <c r="I8" s="315">
        <v>38237</v>
      </c>
      <c r="J8" s="199">
        <v>39450</v>
      </c>
      <c r="K8" s="315">
        <v>41040</v>
      </c>
      <c r="L8" s="315">
        <v>39672</v>
      </c>
      <c r="M8" s="315">
        <v>38112</v>
      </c>
      <c r="N8" s="199">
        <v>38655</v>
      </c>
    </row>
    <row r="9" spans="1:14" s="406" customFormat="1" ht="12" customHeight="1">
      <c r="A9" s="196"/>
      <c r="B9" s="197" t="s">
        <v>225</v>
      </c>
      <c r="C9" s="402"/>
      <c r="D9" s="315">
        <v>28878</v>
      </c>
      <c r="E9" s="315">
        <v>6530</v>
      </c>
      <c r="F9" s="199">
        <v>7093</v>
      </c>
      <c r="G9" s="315">
        <v>7551</v>
      </c>
      <c r="H9" s="315">
        <v>7127</v>
      </c>
      <c r="I9" s="315">
        <v>6834</v>
      </c>
      <c r="J9" s="199">
        <v>2874</v>
      </c>
      <c r="K9" s="315">
        <v>3185</v>
      </c>
      <c r="L9" s="315">
        <v>3085</v>
      </c>
      <c r="M9" s="315">
        <v>2756</v>
      </c>
      <c r="N9" s="199">
        <v>2987</v>
      </c>
    </row>
    <row r="10" spans="1:14" s="406" customFormat="1" ht="12" customHeight="1">
      <c r="A10" s="196"/>
      <c r="B10" s="197" t="s">
        <v>6</v>
      </c>
      <c r="C10" s="402"/>
      <c r="D10" s="315">
        <v>45533</v>
      </c>
      <c r="E10" s="315">
        <v>12150</v>
      </c>
      <c r="F10" s="199">
        <v>12918</v>
      </c>
      <c r="G10" s="315">
        <v>13636</v>
      </c>
      <c r="H10" s="315">
        <v>13861</v>
      </c>
      <c r="I10" s="315">
        <v>13893</v>
      </c>
      <c r="J10" s="199">
        <v>14725</v>
      </c>
      <c r="K10" s="315">
        <v>15625</v>
      </c>
      <c r="L10" s="315">
        <v>15023</v>
      </c>
      <c r="M10" s="315">
        <v>15446</v>
      </c>
      <c r="N10" s="199">
        <v>15960</v>
      </c>
    </row>
    <row r="11" spans="1:14" s="406" customFormat="1" ht="12" customHeight="1">
      <c r="A11" s="196"/>
      <c r="B11" s="197" t="s">
        <v>185</v>
      </c>
      <c r="C11" s="402"/>
      <c r="D11" s="315">
        <v>21582</v>
      </c>
      <c r="E11" s="315">
        <v>4767</v>
      </c>
      <c r="F11" s="199">
        <v>4703</v>
      </c>
      <c r="G11" s="315">
        <v>4906</v>
      </c>
      <c r="H11" s="315">
        <v>4851</v>
      </c>
      <c r="I11" s="315">
        <v>4524</v>
      </c>
      <c r="J11" s="199">
        <v>4603</v>
      </c>
      <c r="K11" s="315">
        <v>4762</v>
      </c>
      <c r="L11" s="315">
        <v>4675</v>
      </c>
      <c r="M11" s="315">
        <v>4391</v>
      </c>
      <c r="N11" s="199">
        <v>4465</v>
      </c>
    </row>
    <row r="12" spans="1:14" s="406" customFormat="1" ht="12" customHeight="1">
      <c r="A12" s="196"/>
      <c r="B12" s="197" t="s">
        <v>186</v>
      </c>
      <c r="C12" s="402"/>
      <c r="D12" s="315">
        <v>40077</v>
      </c>
      <c r="E12" s="315">
        <v>8027</v>
      </c>
      <c r="F12" s="199">
        <v>9311</v>
      </c>
      <c r="G12" s="315">
        <v>10671</v>
      </c>
      <c r="H12" s="315">
        <v>15130</v>
      </c>
      <c r="I12" s="315">
        <v>10022</v>
      </c>
      <c r="J12" s="199">
        <v>11735</v>
      </c>
      <c r="K12" s="315">
        <v>10227</v>
      </c>
      <c r="L12" s="315">
        <v>14938</v>
      </c>
      <c r="M12" s="315">
        <v>11215</v>
      </c>
      <c r="N12" s="199">
        <v>13855</v>
      </c>
    </row>
    <row r="13" spans="1:14" s="406" customFormat="1" ht="12" customHeight="1">
      <c r="A13" s="193"/>
      <c r="B13" s="193" t="s">
        <v>187</v>
      </c>
      <c r="C13" s="402"/>
      <c r="D13" s="315">
        <v>11101</v>
      </c>
      <c r="E13" s="315">
        <v>3388</v>
      </c>
      <c r="F13" s="199">
        <v>3744</v>
      </c>
      <c r="G13" s="315">
        <v>4445</v>
      </c>
      <c r="H13" s="315">
        <v>3879</v>
      </c>
      <c r="I13" s="315">
        <v>3428</v>
      </c>
      <c r="J13" s="199">
        <v>3486</v>
      </c>
      <c r="K13" s="315">
        <v>4266</v>
      </c>
      <c r="L13" s="315">
        <v>3724</v>
      </c>
      <c r="M13" s="315">
        <v>3374</v>
      </c>
      <c r="N13" s="199">
        <v>3839</v>
      </c>
    </row>
    <row r="14" spans="1:14" s="406" customFormat="1" ht="12" customHeight="1">
      <c r="A14" s="298"/>
      <c r="B14" s="200"/>
      <c r="C14" s="201"/>
      <c r="D14" s="349"/>
      <c r="E14" s="349"/>
      <c r="F14" s="202"/>
      <c r="G14" s="349"/>
      <c r="H14" s="349"/>
      <c r="I14" s="349"/>
      <c r="J14" s="202"/>
      <c r="K14" s="349"/>
      <c r="L14" s="349"/>
      <c r="M14" s="349"/>
      <c r="N14" s="202"/>
    </row>
    <row r="15" spans="1:14" s="406" customFormat="1" ht="12" customHeight="1">
      <c r="A15" s="299"/>
      <c r="B15" s="403" t="s">
        <v>227</v>
      </c>
      <c r="C15" s="281"/>
      <c r="D15" s="203">
        <v>312312</v>
      </c>
      <c r="E15" s="203">
        <v>73616</v>
      </c>
      <c r="F15" s="203">
        <v>77695</v>
      </c>
      <c r="G15" s="203">
        <v>82718</v>
      </c>
      <c r="H15" s="203">
        <v>84622</v>
      </c>
      <c r="I15" s="203">
        <v>76938</v>
      </c>
      <c r="J15" s="203">
        <v>76873</v>
      </c>
      <c r="K15" s="203">
        <v>79105</v>
      </c>
      <c r="L15" s="203">
        <v>81117</v>
      </c>
      <c r="M15" s="203">
        <v>75294</v>
      </c>
      <c r="N15" s="203">
        <v>79761</v>
      </c>
    </row>
    <row r="16" spans="1:14" s="406" customFormat="1" ht="12" customHeight="1">
      <c r="A16" s="297"/>
      <c r="B16" s="193"/>
      <c r="C16" s="193"/>
      <c r="D16" s="315"/>
      <c r="E16" s="315"/>
      <c r="F16" s="199"/>
      <c r="G16" s="315"/>
      <c r="H16" s="315"/>
      <c r="I16" s="315"/>
      <c r="J16" s="199"/>
      <c r="K16" s="315"/>
      <c r="L16" s="315"/>
      <c r="M16" s="315"/>
      <c r="N16" s="199"/>
    </row>
    <row r="17" spans="1:14" s="406" customFormat="1" ht="12" customHeight="1">
      <c r="A17" s="297"/>
      <c r="B17" s="194" t="s">
        <v>165</v>
      </c>
      <c r="C17" s="204"/>
      <c r="D17" s="315">
        <v>70430</v>
      </c>
      <c r="E17" s="315">
        <v>16495</v>
      </c>
      <c r="F17" s="199">
        <v>16234</v>
      </c>
      <c r="G17" s="315">
        <v>16088</v>
      </c>
      <c r="H17" s="315">
        <v>15650</v>
      </c>
      <c r="I17" s="315">
        <v>15207</v>
      </c>
      <c r="J17" s="199">
        <v>15028</v>
      </c>
      <c r="K17" s="315">
        <v>14736</v>
      </c>
      <c r="L17" s="315">
        <v>14777</v>
      </c>
      <c r="M17" s="315">
        <v>13925</v>
      </c>
      <c r="N17" s="199">
        <v>14006</v>
      </c>
    </row>
    <row r="18" spans="1:14" s="406" customFormat="1" ht="12" customHeight="1">
      <c r="A18" s="297"/>
      <c r="B18" s="194" t="s">
        <v>166</v>
      </c>
      <c r="C18" s="204"/>
      <c r="D18" s="315">
        <v>45669</v>
      </c>
      <c r="E18" s="315">
        <v>11699</v>
      </c>
      <c r="F18" s="199">
        <v>11809</v>
      </c>
      <c r="G18" s="315">
        <v>11879</v>
      </c>
      <c r="H18" s="315">
        <v>12167</v>
      </c>
      <c r="I18" s="315">
        <v>12251</v>
      </c>
      <c r="J18" s="199">
        <v>13215</v>
      </c>
      <c r="K18" s="315">
        <v>12940</v>
      </c>
      <c r="L18" s="315">
        <v>13607</v>
      </c>
      <c r="M18" s="315">
        <v>13135</v>
      </c>
      <c r="N18" s="199">
        <v>13519</v>
      </c>
    </row>
    <row r="19" spans="1:14" s="406" customFormat="1" ht="12" customHeight="1">
      <c r="A19" s="300"/>
      <c r="B19" s="194" t="s">
        <v>7</v>
      </c>
      <c r="C19" s="204"/>
      <c r="D19" s="315">
        <v>35707</v>
      </c>
      <c r="E19" s="315">
        <v>9360</v>
      </c>
      <c r="F19" s="199">
        <v>9532</v>
      </c>
      <c r="G19" s="315">
        <v>9831</v>
      </c>
      <c r="H19" s="315">
        <v>10031</v>
      </c>
      <c r="I19" s="315">
        <v>10338</v>
      </c>
      <c r="J19" s="199">
        <v>10596</v>
      </c>
      <c r="K19" s="315">
        <v>10625</v>
      </c>
      <c r="L19" s="315">
        <v>10581</v>
      </c>
      <c r="M19" s="315">
        <v>10796</v>
      </c>
      <c r="N19" s="199">
        <v>11258</v>
      </c>
    </row>
    <row r="20" spans="1:14" s="406" customFormat="1" ht="12" customHeight="1">
      <c r="A20" s="300"/>
      <c r="B20" s="194" t="s">
        <v>188</v>
      </c>
      <c r="C20" s="204"/>
      <c r="D20" s="315">
        <v>7792</v>
      </c>
      <c r="E20" s="315">
        <v>1699</v>
      </c>
      <c r="F20" s="199">
        <v>1147</v>
      </c>
      <c r="G20" s="315">
        <v>1086</v>
      </c>
      <c r="H20" s="315">
        <v>1630</v>
      </c>
      <c r="I20" s="315">
        <v>1905</v>
      </c>
      <c r="J20" s="199">
        <v>1648</v>
      </c>
      <c r="K20" s="315">
        <v>1787</v>
      </c>
      <c r="L20" s="315">
        <v>2860</v>
      </c>
      <c r="M20" s="315">
        <v>1638</v>
      </c>
      <c r="N20" s="199">
        <v>1302</v>
      </c>
    </row>
    <row r="21" spans="1:14" s="406" customFormat="1" ht="12" customHeight="1">
      <c r="A21" s="300"/>
      <c r="B21" s="194" t="s">
        <v>6</v>
      </c>
      <c r="C21" s="204"/>
      <c r="D21" s="315">
        <v>12912</v>
      </c>
      <c r="E21" s="315">
        <v>2915</v>
      </c>
      <c r="F21" s="199">
        <v>2981</v>
      </c>
      <c r="G21" s="315">
        <v>3065</v>
      </c>
      <c r="H21" s="315">
        <v>2867</v>
      </c>
      <c r="I21" s="315">
        <v>2569</v>
      </c>
      <c r="J21" s="199">
        <v>2728</v>
      </c>
      <c r="K21" s="315">
        <v>2769</v>
      </c>
      <c r="L21" s="315">
        <v>2678</v>
      </c>
      <c r="M21" s="315">
        <v>2549</v>
      </c>
      <c r="N21" s="199">
        <v>2720</v>
      </c>
    </row>
    <row r="22" spans="1:14" s="406" customFormat="1" ht="12" customHeight="1">
      <c r="A22" s="300"/>
      <c r="B22" s="211" t="s">
        <v>226</v>
      </c>
      <c r="C22" s="204"/>
      <c r="D22" s="315">
        <v>23023</v>
      </c>
      <c r="E22" s="315">
        <v>5147</v>
      </c>
      <c r="F22" s="199">
        <v>4906</v>
      </c>
      <c r="G22" s="315">
        <v>5379</v>
      </c>
      <c r="H22" s="315">
        <v>4889</v>
      </c>
      <c r="I22" s="315">
        <v>4636</v>
      </c>
      <c r="J22" s="199">
        <v>5403</v>
      </c>
      <c r="K22" s="315">
        <v>5681</v>
      </c>
      <c r="L22" s="315">
        <v>5916</v>
      </c>
      <c r="M22" s="315">
        <v>5609</v>
      </c>
      <c r="N22" s="199">
        <v>5310</v>
      </c>
    </row>
    <row r="23" spans="1:14" s="406" customFormat="1" ht="12" customHeight="1">
      <c r="A23" s="301"/>
      <c r="B23" s="302" t="s">
        <v>189</v>
      </c>
      <c r="C23" s="303"/>
      <c r="D23" s="350">
        <v>18482</v>
      </c>
      <c r="E23" s="350">
        <v>4264</v>
      </c>
      <c r="F23" s="304">
        <v>4601</v>
      </c>
      <c r="G23" s="350">
        <v>4328</v>
      </c>
      <c r="H23" s="350">
        <v>4612</v>
      </c>
      <c r="I23" s="350">
        <v>3743</v>
      </c>
      <c r="J23" s="304">
        <v>4027</v>
      </c>
      <c r="K23" s="350">
        <v>4164</v>
      </c>
      <c r="L23" s="350">
        <v>5617</v>
      </c>
      <c r="M23" s="350">
        <v>4164</v>
      </c>
      <c r="N23" s="304">
        <v>4545</v>
      </c>
    </row>
    <row r="24" spans="1:14" s="406" customFormat="1" ht="12" customHeight="1">
      <c r="A24" s="300"/>
      <c r="B24" s="193"/>
      <c r="C24" s="193"/>
      <c r="D24" s="315"/>
      <c r="E24" s="315"/>
      <c r="F24" s="199"/>
      <c r="G24" s="315"/>
      <c r="H24" s="315"/>
      <c r="I24" s="315"/>
      <c r="J24" s="199"/>
      <c r="K24" s="315"/>
      <c r="L24" s="315"/>
      <c r="M24" s="315"/>
      <c r="N24" s="199"/>
    </row>
    <row r="25" spans="1:14" s="406" customFormat="1" ht="12" customHeight="1">
      <c r="A25" s="305"/>
      <c r="B25" s="205" t="s">
        <v>228</v>
      </c>
      <c r="C25" s="206"/>
      <c r="D25" s="203">
        <v>214015</v>
      </c>
      <c r="E25" s="203">
        <v>51579</v>
      </c>
      <c r="F25" s="203">
        <v>51210</v>
      </c>
      <c r="G25" s="203">
        <v>51656</v>
      </c>
      <c r="H25" s="203">
        <v>51846</v>
      </c>
      <c r="I25" s="203">
        <v>50649</v>
      </c>
      <c r="J25" s="203">
        <v>52645</v>
      </c>
      <c r="K25" s="203">
        <v>52702</v>
      </c>
      <c r="L25" s="203">
        <v>56036</v>
      </c>
      <c r="M25" s="203">
        <v>51816</v>
      </c>
      <c r="N25" s="203">
        <v>52660</v>
      </c>
    </row>
    <row r="26" spans="1:14" s="406" customFormat="1" ht="12" customHeight="1">
      <c r="A26" s="300"/>
      <c r="B26" s="193"/>
      <c r="C26" s="193"/>
      <c r="D26" s="315"/>
      <c r="E26" s="315"/>
      <c r="F26" s="199"/>
      <c r="G26" s="315"/>
      <c r="H26" s="315"/>
      <c r="I26" s="315"/>
      <c r="J26" s="199"/>
      <c r="K26" s="315"/>
      <c r="L26" s="315"/>
      <c r="M26" s="315"/>
      <c r="N26" s="199"/>
    </row>
    <row r="27" spans="1:14" ht="12" customHeight="1">
      <c r="A27" s="306"/>
      <c r="B27" s="207" t="s">
        <v>190</v>
      </c>
      <c r="C27" s="208"/>
      <c r="D27" s="203">
        <v>64054</v>
      </c>
      <c r="E27" s="203">
        <v>13189</v>
      </c>
      <c r="F27" s="203">
        <v>14785</v>
      </c>
      <c r="G27" s="203">
        <v>14404</v>
      </c>
      <c r="H27" s="203">
        <v>16828</v>
      </c>
      <c r="I27" s="203">
        <v>12581</v>
      </c>
      <c r="J27" s="203">
        <v>18534</v>
      </c>
      <c r="K27" s="203">
        <v>16781</v>
      </c>
      <c r="L27" s="203">
        <v>33101</v>
      </c>
      <c r="M27" s="203">
        <v>15628</v>
      </c>
      <c r="N27" s="203">
        <v>14255</v>
      </c>
    </row>
    <row r="28" spans="1:14" ht="12" customHeight="1">
      <c r="A28" s="300"/>
      <c r="B28" s="209"/>
      <c r="C28" s="193"/>
      <c r="D28" s="315"/>
      <c r="E28" s="315"/>
      <c r="F28" s="199"/>
      <c r="G28" s="315"/>
      <c r="H28" s="315"/>
      <c r="I28" s="315"/>
      <c r="J28" s="199"/>
      <c r="K28" s="315"/>
      <c r="L28" s="315"/>
      <c r="M28" s="315"/>
      <c r="N28" s="199"/>
    </row>
    <row r="29" spans="1:14" ht="12" customHeight="1">
      <c r="A29" s="307"/>
      <c r="B29" s="207" t="s">
        <v>133</v>
      </c>
      <c r="C29" s="307"/>
      <c r="D29" s="203">
        <v>47140</v>
      </c>
      <c r="E29" s="203">
        <v>13509</v>
      </c>
      <c r="F29" s="203">
        <v>8096</v>
      </c>
      <c r="G29" s="203">
        <v>8726</v>
      </c>
      <c r="H29" s="203">
        <v>11968</v>
      </c>
      <c r="I29" s="203">
        <v>16789</v>
      </c>
      <c r="J29" s="203">
        <v>10443</v>
      </c>
      <c r="K29" s="203">
        <v>9418</v>
      </c>
      <c r="L29" s="203">
        <v>12630</v>
      </c>
      <c r="M29" s="203">
        <v>2313</v>
      </c>
      <c r="N29" s="203">
        <v>1490</v>
      </c>
    </row>
    <row r="30" spans="1:14" ht="12" customHeight="1">
      <c r="A30" s="300"/>
      <c r="B30" s="193"/>
      <c r="C30" s="204"/>
      <c r="D30" s="315"/>
      <c r="E30" s="315"/>
      <c r="F30" s="199"/>
      <c r="G30" s="315"/>
      <c r="H30" s="315"/>
      <c r="I30" s="315"/>
      <c r="J30" s="199"/>
      <c r="K30" s="315"/>
      <c r="L30" s="315"/>
      <c r="M30" s="315"/>
      <c r="N30" s="199"/>
    </row>
    <row r="31" spans="1:14" ht="12" customHeight="1">
      <c r="A31" s="308" t="s">
        <v>9</v>
      </c>
      <c r="B31" s="208"/>
      <c r="C31" s="210"/>
      <c r="D31" s="203">
        <v>637521</v>
      </c>
      <c r="E31" s="203">
        <v>151893</v>
      </c>
      <c r="F31" s="203">
        <v>151786</v>
      </c>
      <c r="G31" s="203">
        <v>157504</v>
      </c>
      <c r="H31" s="203">
        <v>165264</v>
      </c>
      <c r="I31" s="203">
        <v>156957</v>
      </c>
      <c r="J31" s="203">
        <v>158495</v>
      </c>
      <c r="K31" s="203">
        <v>158006</v>
      </c>
      <c r="L31" s="203">
        <v>182884</v>
      </c>
      <c r="M31" s="203">
        <v>145051</v>
      </c>
      <c r="N31" s="203">
        <v>148166</v>
      </c>
    </row>
    <row r="32" spans="1:14" ht="12" customHeight="1">
      <c r="A32" s="300"/>
      <c r="B32" s="193"/>
      <c r="C32" s="204"/>
      <c r="D32" s="315"/>
      <c r="E32" s="315"/>
      <c r="F32" s="199"/>
      <c r="G32" s="315"/>
      <c r="H32" s="315"/>
      <c r="I32" s="315"/>
      <c r="J32" s="199"/>
      <c r="K32" s="315"/>
      <c r="L32" s="315"/>
      <c r="M32" s="315"/>
      <c r="N32" s="199"/>
    </row>
    <row r="33" spans="1:14" ht="12" customHeight="1">
      <c r="A33" s="309"/>
      <c r="B33" s="198"/>
      <c r="C33" s="198" t="s">
        <v>191</v>
      </c>
      <c r="D33" s="315">
        <v>-36280</v>
      </c>
      <c r="E33" s="315">
        <v>-7860</v>
      </c>
      <c r="F33" s="199">
        <v>-8178</v>
      </c>
      <c r="G33" s="315">
        <v>-8845</v>
      </c>
      <c r="H33" s="315">
        <v>-8535</v>
      </c>
      <c r="I33" s="315">
        <v>-8049</v>
      </c>
      <c r="J33" s="199">
        <v>-4950</v>
      </c>
      <c r="K33" s="315">
        <v>-5923</v>
      </c>
      <c r="L33" s="315">
        <v>-6175</v>
      </c>
      <c r="M33" s="315">
        <v>-5297</v>
      </c>
      <c r="N33" s="199">
        <v>-5441</v>
      </c>
    </row>
    <row r="34" spans="1:14" ht="12" customHeight="1">
      <c r="A34" s="309"/>
      <c r="B34" s="198"/>
      <c r="C34" s="198" t="s">
        <v>192</v>
      </c>
      <c r="D34" s="315">
        <v>-39684</v>
      </c>
      <c r="E34" s="315">
        <v>-6970</v>
      </c>
      <c r="F34" s="199">
        <v>-8851</v>
      </c>
      <c r="G34" s="315">
        <v>-8934</v>
      </c>
      <c r="H34" s="315">
        <v>-10008</v>
      </c>
      <c r="I34" s="315">
        <v>-6873</v>
      </c>
      <c r="J34" s="199">
        <v>-12056</v>
      </c>
      <c r="K34" s="315">
        <v>-10441</v>
      </c>
      <c r="L34" s="315">
        <v>-25154</v>
      </c>
      <c r="M34" s="315">
        <v>-9334</v>
      </c>
      <c r="N34" s="199">
        <v>-7638</v>
      </c>
    </row>
    <row r="35" spans="1:14" ht="12" customHeight="1">
      <c r="A35" s="309"/>
      <c r="B35" s="198"/>
      <c r="C35" s="198" t="s">
        <v>193</v>
      </c>
      <c r="D35" s="315">
        <v>-48903</v>
      </c>
      <c r="E35" s="315">
        <v>-13231</v>
      </c>
      <c r="F35" s="199">
        <v>-7615</v>
      </c>
      <c r="G35" s="315">
        <v>-8600</v>
      </c>
      <c r="H35" s="315">
        <v>-12437</v>
      </c>
      <c r="I35" s="315">
        <v>-15769</v>
      </c>
      <c r="J35" s="199">
        <v>-10113</v>
      </c>
      <c r="K35" s="315">
        <v>-9591</v>
      </c>
      <c r="L35" s="315">
        <v>-12446</v>
      </c>
      <c r="M35" s="315">
        <v>-2256</v>
      </c>
      <c r="N35" s="199">
        <v>-1481</v>
      </c>
    </row>
    <row r="36" spans="1:14" ht="12" customHeight="1">
      <c r="A36" s="310"/>
      <c r="B36" s="198"/>
      <c r="C36" s="198" t="s">
        <v>194</v>
      </c>
      <c r="D36" s="315">
        <v>-8690</v>
      </c>
      <c r="E36" s="315">
        <v>-3238</v>
      </c>
      <c r="F36" s="199">
        <v>-2114</v>
      </c>
      <c r="G36" s="315">
        <v>-2838</v>
      </c>
      <c r="H36" s="315">
        <v>-3527</v>
      </c>
      <c r="I36" s="315">
        <v>-1892</v>
      </c>
      <c r="J36" s="199">
        <v>-2235</v>
      </c>
      <c r="K36" s="315">
        <v>-1968</v>
      </c>
      <c r="L36" s="315">
        <v>-3442</v>
      </c>
      <c r="M36" s="315">
        <v>-2414</v>
      </c>
      <c r="N36" s="199">
        <v>-2250</v>
      </c>
    </row>
    <row r="37" spans="1:14" ht="12" customHeight="1">
      <c r="A37" s="310"/>
      <c r="B37" s="198"/>
      <c r="C37" s="211" t="s">
        <v>195</v>
      </c>
      <c r="D37" s="315">
        <v>-102913</v>
      </c>
      <c r="E37" s="315">
        <v>-22580</v>
      </c>
      <c r="F37" s="199">
        <v>-23484</v>
      </c>
      <c r="G37" s="315">
        <v>-25178</v>
      </c>
      <c r="H37" s="315">
        <v>-33334</v>
      </c>
      <c r="I37" s="315">
        <v>-25194</v>
      </c>
      <c r="J37" s="199">
        <v>-26728</v>
      </c>
      <c r="K37" s="315">
        <v>-25838</v>
      </c>
      <c r="L37" s="315">
        <v>-34540</v>
      </c>
      <c r="M37" s="315">
        <v>-26126</v>
      </c>
      <c r="N37" s="199">
        <v>-28132</v>
      </c>
    </row>
    <row r="38" spans="1:14" ht="12" customHeight="1">
      <c r="A38" s="311"/>
      <c r="B38" s="212" t="s">
        <v>196</v>
      </c>
      <c r="C38" s="212"/>
      <c r="D38" s="349">
        <v>-236470</v>
      </c>
      <c r="E38" s="349">
        <v>-53879</v>
      </c>
      <c r="F38" s="202">
        <v>-50242</v>
      </c>
      <c r="G38" s="349">
        <v>-54395</v>
      </c>
      <c r="H38" s="349">
        <v>-67841</v>
      </c>
      <c r="I38" s="349">
        <v>-57777</v>
      </c>
      <c r="J38" s="202">
        <v>-56082</v>
      </c>
      <c r="K38" s="349">
        <v>-53761</v>
      </c>
      <c r="L38" s="349">
        <v>-81757</v>
      </c>
      <c r="M38" s="349">
        <v>-45427</v>
      </c>
      <c r="N38" s="202">
        <v>-44942</v>
      </c>
    </row>
    <row r="39" spans="1:14" ht="12" customHeight="1">
      <c r="A39" s="310"/>
      <c r="B39" s="198" t="s">
        <v>197</v>
      </c>
      <c r="C39" s="198"/>
      <c r="D39" s="315">
        <v>-96691</v>
      </c>
      <c r="E39" s="315">
        <v>-22563</v>
      </c>
      <c r="F39" s="199">
        <v>-23143</v>
      </c>
      <c r="G39" s="315">
        <v>-25858</v>
      </c>
      <c r="H39" s="315">
        <v>-23186</v>
      </c>
      <c r="I39" s="315">
        <v>-21898</v>
      </c>
      <c r="J39" s="199">
        <v>-22334</v>
      </c>
      <c r="K39" s="315">
        <v>-25293</v>
      </c>
      <c r="L39" s="315">
        <v>-25635</v>
      </c>
      <c r="M39" s="315">
        <v>-20843</v>
      </c>
      <c r="N39" s="199">
        <v>-21234</v>
      </c>
    </row>
    <row r="40" spans="1:14" ht="12" customHeight="1">
      <c r="A40" s="310"/>
      <c r="B40" s="198" t="s">
        <v>198</v>
      </c>
      <c r="C40" s="198"/>
      <c r="D40" s="315">
        <v>-104741</v>
      </c>
      <c r="E40" s="315">
        <v>-24434</v>
      </c>
      <c r="F40" s="199">
        <v>-24511</v>
      </c>
      <c r="G40" s="315">
        <v>-25011</v>
      </c>
      <c r="H40" s="315">
        <v>-26694</v>
      </c>
      <c r="I40" s="315">
        <v>-27668</v>
      </c>
      <c r="J40" s="199">
        <v>-26703</v>
      </c>
      <c r="K40" s="315">
        <v>-27667</v>
      </c>
      <c r="L40" s="315">
        <v>-31746</v>
      </c>
      <c r="M40" s="315">
        <v>-26696</v>
      </c>
      <c r="N40" s="199">
        <v>-28281</v>
      </c>
    </row>
    <row r="41" spans="1:14" ht="12" customHeight="1">
      <c r="A41" s="310"/>
      <c r="B41" s="198" t="s">
        <v>152</v>
      </c>
      <c r="C41" s="213"/>
      <c r="D41" s="315">
        <v>-23939</v>
      </c>
      <c r="E41" s="315">
        <v>-6436</v>
      </c>
      <c r="F41" s="199">
        <v>-6425</v>
      </c>
      <c r="G41" s="315">
        <v>-6465</v>
      </c>
      <c r="H41" s="315">
        <v>-6504</v>
      </c>
      <c r="I41" s="315">
        <v>-6226</v>
      </c>
      <c r="J41" s="199">
        <v>-6486</v>
      </c>
      <c r="K41" s="315">
        <v>-6398</v>
      </c>
      <c r="L41" s="315">
        <v>-6113</v>
      </c>
      <c r="M41" s="315">
        <v>-6188</v>
      </c>
      <c r="N41" s="199">
        <v>-6112</v>
      </c>
    </row>
    <row r="42" spans="1:14" ht="12" customHeight="1">
      <c r="A42" s="310"/>
      <c r="B42" s="198" t="s">
        <v>151</v>
      </c>
      <c r="C42" s="213"/>
      <c r="D42" s="315">
        <v>-7448</v>
      </c>
      <c r="E42" s="315">
        <v>-7476</v>
      </c>
      <c r="F42" s="199">
        <v>0</v>
      </c>
      <c r="G42" s="315">
        <v>0</v>
      </c>
      <c r="H42" s="315">
        <v>-160</v>
      </c>
      <c r="I42" s="315">
        <v>-7649</v>
      </c>
      <c r="J42" s="199">
        <v>0</v>
      </c>
      <c r="K42" s="315">
        <v>0</v>
      </c>
      <c r="L42" s="315">
        <v>0</v>
      </c>
      <c r="M42" s="315">
        <v>-7265</v>
      </c>
      <c r="N42" s="199">
        <v>0</v>
      </c>
    </row>
    <row r="43" spans="1:14" ht="12" customHeight="1">
      <c r="A43" s="312"/>
      <c r="B43" s="313" t="s">
        <v>199</v>
      </c>
      <c r="C43" s="313"/>
      <c r="D43" s="350">
        <v>-96700</v>
      </c>
      <c r="E43" s="350">
        <v>-21478</v>
      </c>
      <c r="F43" s="304">
        <v>-23157</v>
      </c>
      <c r="G43" s="350">
        <v>-22228</v>
      </c>
      <c r="H43" s="350">
        <v>-26861</v>
      </c>
      <c r="I43" s="350">
        <v>-21711</v>
      </c>
      <c r="J43" s="304">
        <v>-23123</v>
      </c>
      <c r="K43" s="350">
        <v>-25000</v>
      </c>
      <c r="L43" s="350">
        <v>-28669</v>
      </c>
      <c r="M43" s="350">
        <v>-23628</v>
      </c>
      <c r="N43" s="304">
        <v>-26006</v>
      </c>
    </row>
    <row r="44" spans="1:14" ht="12" customHeight="1">
      <c r="A44" s="310"/>
      <c r="B44" s="198"/>
      <c r="C44" s="198"/>
      <c r="D44" s="315"/>
      <c r="E44" s="315"/>
      <c r="F44" s="199"/>
      <c r="G44" s="315"/>
      <c r="H44" s="315"/>
      <c r="I44" s="315"/>
      <c r="J44" s="199"/>
      <c r="K44" s="315"/>
      <c r="L44" s="315"/>
      <c r="M44" s="315"/>
      <c r="N44" s="199"/>
    </row>
    <row r="45" spans="1:14" ht="12" customHeight="1">
      <c r="A45" s="308"/>
      <c r="B45" s="207" t="s">
        <v>200</v>
      </c>
      <c r="C45" s="214"/>
      <c r="D45" s="203">
        <v>-565989</v>
      </c>
      <c r="E45" s="203">
        <v>-136266</v>
      </c>
      <c r="F45" s="203">
        <v>-127478</v>
      </c>
      <c r="G45" s="203">
        <v>-133957</v>
      </c>
      <c r="H45" s="203">
        <v>-151246</v>
      </c>
      <c r="I45" s="203">
        <v>-142929</v>
      </c>
      <c r="J45" s="203">
        <v>-134728</v>
      </c>
      <c r="K45" s="203">
        <v>-138119</v>
      </c>
      <c r="L45" s="203">
        <v>-173920</v>
      </c>
      <c r="M45" s="203">
        <v>-130047</v>
      </c>
      <c r="N45" s="203">
        <v>-126575</v>
      </c>
    </row>
    <row r="46" spans="1:14" ht="12" customHeight="1">
      <c r="A46" s="314"/>
      <c r="B46" s="215"/>
      <c r="C46" s="198"/>
      <c r="D46" s="315"/>
      <c r="E46" s="315"/>
      <c r="F46" s="199"/>
      <c r="G46" s="315"/>
      <c r="H46" s="315"/>
      <c r="I46" s="315"/>
      <c r="J46" s="199"/>
      <c r="K46" s="315"/>
      <c r="L46" s="315"/>
      <c r="M46" s="315"/>
      <c r="N46" s="199"/>
    </row>
    <row r="47" spans="1:14" ht="12" customHeight="1">
      <c r="A47" s="308"/>
      <c r="B47" s="207" t="s">
        <v>201</v>
      </c>
      <c r="C47" s="214"/>
      <c r="D47" s="203">
        <v>3189</v>
      </c>
      <c r="E47" s="203">
        <v>467</v>
      </c>
      <c r="F47" s="203">
        <v>794</v>
      </c>
      <c r="G47" s="203">
        <v>663</v>
      </c>
      <c r="H47" s="203">
        <v>1150</v>
      </c>
      <c r="I47" s="203">
        <v>770</v>
      </c>
      <c r="J47" s="203">
        <v>1707</v>
      </c>
      <c r="K47" s="203">
        <v>1374</v>
      </c>
      <c r="L47" s="203">
        <v>3020</v>
      </c>
      <c r="M47" s="203">
        <v>6548</v>
      </c>
      <c r="N47" s="203">
        <v>1282</v>
      </c>
    </row>
    <row r="48" spans="1:14" ht="12" customHeight="1">
      <c r="A48" s="309"/>
      <c r="B48" s="198"/>
      <c r="C48" s="198"/>
      <c r="D48" s="315"/>
      <c r="E48" s="315"/>
      <c r="F48" s="199"/>
      <c r="G48" s="315"/>
      <c r="H48" s="315"/>
      <c r="I48" s="315"/>
      <c r="J48" s="199"/>
      <c r="K48" s="315"/>
      <c r="L48" s="315"/>
      <c r="M48" s="315"/>
      <c r="N48" s="199"/>
    </row>
    <row r="49" spans="1:14" s="218" customFormat="1" ht="12" customHeight="1">
      <c r="A49" s="316" t="s">
        <v>202</v>
      </c>
      <c r="B49" s="216"/>
      <c r="C49" s="216"/>
      <c r="D49" s="217">
        <v>74721</v>
      </c>
      <c r="E49" s="217">
        <v>16094</v>
      </c>
      <c r="F49" s="217">
        <v>25102</v>
      </c>
      <c r="G49" s="217">
        <v>24210</v>
      </c>
      <c r="H49" s="217">
        <v>15168</v>
      </c>
      <c r="I49" s="217">
        <v>14798</v>
      </c>
      <c r="J49" s="217">
        <v>25474</v>
      </c>
      <c r="K49" s="217">
        <v>21261</v>
      </c>
      <c r="L49" s="217">
        <v>11984</v>
      </c>
      <c r="M49" s="217">
        <v>21552</v>
      </c>
      <c r="N49" s="217">
        <v>22873</v>
      </c>
    </row>
    <row r="50" spans="1:14" ht="12" customHeight="1">
      <c r="A50" s="309"/>
      <c r="B50" s="198"/>
      <c r="C50" s="198"/>
      <c r="D50" s="315"/>
      <c r="E50" s="315"/>
      <c r="F50" s="199"/>
      <c r="G50" s="315"/>
      <c r="H50" s="315"/>
      <c r="I50" s="315"/>
      <c r="J50" s="199"/>
      <c r="K50" s="315"/>
      <c r="L50" s="315"/>
      <c r="M50" s="315"/>
      <c r="N50" s="199"/>
    </row>
    <row r="51" spans="1:14" ht="12" customHeight="1">
      <c r="A51" s="310"/>
      <c r="B51" s="198" t="s">
        <v>10</v>
      </c>
      <c r="C51" s="194"/>
      <c r="D51" s="315">
        <v>-31560</v>
      </c>
      <c r="E51" s="315">
        <v>-6046</v>
      </c>
      <c r="F51" s="199">
        <v>-7767</v>
      </c>
      <c r="G51" s="315">
        <v>-6640</v>
      </c>
      <c r="H51" s="315">
        <v>-7944</v>
      </c>
      <c r="I51" s="315">
        <v>-8613</v>
      </c>
      <c r="J51" s="199">
        <v>-6816</v>
      </c>
      <c r="K51" s="315">
        <v>-7146</v>
      </c>
      <c r="L51" s="315">
        <v>-5601</v>
      </c>
      <c r="M51" s="315">
        <v>-6558</v>
      </c>
      <c r="N51" s="199">
        <v>-5911</v>
      </c>
    </row>
    <row r="52" spans="1:14" ht="12" customHeight="1">
      <c r="A52" s="310"/>
      <c r="B52" s="198"/>
      <c r="C52" s="198"/>
      <c r="D52" s="315"/>
      <c r="E52" s="315"/>
      <c r="F52" s="199"/>
      <c r="G52" s="315"/>
      <c r="H52" s="315"/>
      <c r="I52" s="315"/>
      <c r="J52" s="199"/>
      <c r="K52" s="315"/>
      <c r="L52" s="315"/>
      <c r="M52" s="315"/>
      <c r="N52" s="199"/>
    </row>
    <row r="53" spans="1:14" ht="12" customHeight="1">
      <c r="A53" s="312"/>
      <c r="B53" s="313" t="s">
        <v>11</v>
      </c>
      <c r="C53" s="313"/>
      <c r="D53" s="350">
        <v>0</v>
      </c>
      <c r="E53" s="350">
        <v>0</v>
      </c>
      <c r="F53" s="304">
        <v>9</v>
      </c>
      <c r="G53" s="350">
        <v>-14</v>
      </c>
      <c r="H53" s="350">
        <v>0</v>
      </c>
      <c r="I53" s="350">
        <v>0</v>
      </c>
      <c r="J53" s="304">
        <v>0</v>
      </c>
      <c r="K53" s="350">
        <v>0</v>
      </c>
      <c r="L53" s="350">
        <v>0</v>
      </c>
      <c r="M53" s="350">
        <v>-24</v>
      </c>
      <c r="N53" s="304">
        <v>102</v>
      </c>
    </row>
    <row r="54" spans="1:14" ht="12" customHeight="1">
      <c r="A54" s="309"/>
      <c r="B54" s="198"/>
      <c r="C54" s="198"/>
      <c r="D54" s="315"/>
      <c r="E54" s="315"/>
      <c r="F54" s="199"/>
      <c r="G54" s="315"/>
      <c r="H54" s="315"/>
      <c r="I54" s="315"/>
      <c r="J54" s="199"/>
      <c r="K54" s="315"/>
      <c r="L54" s="315"/>
      <c r="M54" s="315"/>
      <c r="N54" s="199"/>
    </row>
    <row r="55" spans="1:14" ht="12" customHeight="1">
      <c r="A55" s="308" t="s">
        <v>203</v>
      </c>
      <c r="B55" s="214"/>
      <c r="C55" s="214"/>
      <c r="D55" s="203">
        <v>43161</v>
      </c>
      <c r="E55" s="203">
        <v>10048</v>
      </c>
      <c r="F55" s="203">
        <v>17344</v>
      </c>
      <c r="G55" s="203">
        <v>17556</v>
      </c>
      <c r="H55" s="203">
        <v>7224</v>
      </c>
      <c r="I55" s="203">
        <v>6185</v>
      </c>
      <c r="J55" s="203">
        <v>18658</v>
      </c>
      <c r="K55" s="203">
        <v>14115</v>
      </c>
      <c r="L55" s="203">
        <v>6383</v>
      </c>
      <c r="M55" s="203">
        <v>14970</v>
      </c>
      <c r="N55" s="203">
        <v>17064</v>
      </c>
    </row>
    <row r="56" spans="1:14" ht="12" customHeight="1">
      <c r="A56" s="309"/>
      <c r="B56" s="198"/>
      <c r="C56" s="198"/>
      <c r="D56" s="315"/>
      <c r="E56" s="315"/>
      <c r="F56" s="199"/>
      <c r="G56" s="315"/>
      <c r="H56" s="315"/>
      <c r="I56" s="315"/>
      <c r="J56" s="199"/>
      <c r="K56" s="315"/>
      <c r="L56" s="315"/>
      <c r="M56" s="315"/>
      <c r="N56" s="199"/>
    </row>
    <row r="57" spans="1:14" ht="12" customHeight="1">
      <c r="A57" s="310"/>
      <c r="B57" s="198" t="s">
        <v>204</v>
      </c>
      <c r="C57" s="198"/>
      <c r="D57" s="315">
        <v>-14306</v>
      </c>
      <c r="E57" s="315">
        <v>-5058</v>
      </c>
      <c r="F57" s="199">
        <v>-4757</v>
      </c>
      <c r="G57" s="315">
        <v>-5759</v>
      </c>
      <c r="H57" s="315">
        <v>-4574</v>
      </c>
      <c r="I57" s="315">
        <v>-2863</v>
      </c>
      <c r="J57" s="199">
        <v>-5129</v>
      </c>
      <c r="K57" s="315">
        <v>-3522</v>
      </c>
      <c r="L57" s="315">
        <v>-2280</v>
      </c>
      <c r="M57" s="315">
        <v>-3505</v>
      </c>
      <c r="N57" s="199">
        <v>-5468</v>
      </c>
    </row>
    <row r="58" spans="1:14" ht="12" customHeight="1">
      <c r="A58" s="317"/>
      <c r="B58" s="212"/>
      <c r="C58" s="212"/>
      <c r="D58" s="351"/>
      <c r="E58" s="351"/>
      <c r="F58" s="219"/>
      <c r="G58" s="351"/>
      <c r="H58" s="351"/>
      <c r="I58" s="351"/>
      <c r="J58" s="219"/>
      <c r="K58" s="351"/>
      <c r="L58" s="351"/>
      <c r="M58" s="351"/>
      <c r="N58" s="219"/>
    </row>
    <row r="59" spans="1:14" s="218" customFormat="1" ht="12" customHeight="1">
      <c r="A59" s="314" t="s">
        <v>12</v>
      </c>
      <c r="B59" s="215"/>
      <c r="C59" s="215"/>
      <c r="D59" s="280">
        <v>28855</v>
      </c>
      <c r="E59" s="280">
        <v>4990</v>
      </c>
      <c r="F59" s="220">
        <v>12587</v>
      </c>
      <c r="G59" s="280">
        <v>11797</v>
      </c>
      <c r="H59" s="280">
        <v>2650</v>
      </c>
      <c r="I59" s="280">
        <v>3322</v>
      </c>
      <c r="J59" s="220">
        <v>13529</v>
      </c>
      <c r="K59" s="280">
        <v>10593</v>
      </c>
      <c r="L59" s="280">
        <v>4103</v>
      </c>
      <c r="M59" s="280">
        <v>11465</v>
      </c>
      <c r="N59" s="220">
        <v>11596</v>
      </c>
    </row>
    <row r="60" spans="1:14" ht="12" customHeight="1">
      <c r="A60" s="309"/>
      <c r="B60" s="198"/>
      <c r="C60" s="198"/>
      <c r="D60" s="315"/>
      <c r="E60" s="315"/>
      <c r="F60" s="199"/>
      <c r="G60" s="315"/>
      <c r="H60" s="315"/>
      <c r="I60" s="315"/>
      <c r="J60" s="199"/>
      <c r="K60" s="315"/>
      <c r="L60" s="315"/>
      <c r="M60" s="315"/>
      <c r="N60" s="199"/>
    </row>
    <row r="61" spans="1:14" ht="12" customHeight="1">
      <c r="A61" s="309" t="s">
        <v>205</v>
      </c>
      <c r="B61" s="198"/>
      <c r="C61" s="198"/>
      <c r="D61" s="315"/>
      <c r="E61" s="315"/>
      <c r="F61" s="199"/>
      <c r="G61" s="315"/>
      <c r="H61" s="315"/>
      <c r="I61" s="315"/>
      <c r="J61" s="199"/>
      <c r="K61" s="315"/>
      <c r="L61" s="315"/>
      <c r="M61" s="315"/>
      <c r="N61" s="199"/>
    </row>
    <row r="62" spans="1:14" s="218" customFormat="1" ht="12" customHeight="1">
      <c r="A62" s="308" t="s">
        <v>206</v>
      </c>
      <c r="B62" s="207"/>
      <c r="C62" s="207"/>
      <c r="D62" s="203">
        <v>23460</v>
      </c>
      <c r="E62" s="203">
        <v>4828</v>
      </c>
      <c r="F62" s="203">
        <v>11583</v>
      </c>
      <c r="G62" s="203">
        <v>10660</v>
      </c>
      <c r="H62" s="203">
        <v>1540</v>
      </c>
      <c r="I62" s="203">
        <v>2506</v>
      </c>
      <c r="J62" s="203">
        <v>12520</v>
      </c>
      <c r="K62" s="203">
        <v>9336</v>
      </c>
      <c r="L62" s="203">
        <v>3353</v>
      </c>
      <c r="M62" s="203">
        <v>10715</v>
      </c>
      <c r="N62" s="203">
        <v>11370</v>
      </c>
    </row>
    <row r="63" spans="1:14" ht="12" customHeight="1">
      <c r="A63" s="318" t="s">
        <v>13</v>
      </c>
      <c r="B63" s="302"/>
      <c r="C63" s="313"/>
      <c r="D63" s="350">
        <v>5395</v>
      </c>
      <c r="E63" s="350">
        <v>162</v>
      </c>
      <c r="F63" s="304">
        <v>1004</v>
      </c>
      <c r="G63" s="350">
        <v>1137</v>
      </c>
      <c r="H63" s="350">
        <v>1110</v>
      </c>
      <c r="I63" s="350">
        <v>816</v>
      </c>
      <c r="J63" s="304">
        <v>1009</v>
      </c>
      <c r="K63" s="350">
        <v>1257</v>
      </c>
      <c r="L63" s="350">
        <v>750</v>
      </c>
      <c r="M63" s="350">
        <v>750</v>
      </c>
      <c r="N63" s="304">
        <v>226</v>
      </c>
    </row>
    <row r="64" spans="1:14" ht="12" customHeight="1" thickBot="1">
      <c r="A64" s="319"/>
      <c r="B64" s="221"/>
      <c r="C64" s="221"/>
      <c r="D64" s="352"/>
      <c r="E64" s="352"/>
      <c r="F64" s="222"/>
      <c r="G64" s="352"/>
      <c r="H64" s="352"/>
      <c r="I64" s="352"/>
      <c r="J64" s="222"/>
      <c r="K64" s="352"/>
      <c r="L64" s="352"/>
      <c r="M64" s="352"/>
      <c r="N64" s="222"/>
    </row>
    <row r="65" spans="1:127" ht="12" customHeight="1" thickTop="1">
      <c r="A65" s="320"/>
      <c r="B65" s="193"/>
      <c r="C65" s="193"/>
      <c r="D65" s="315"/>
      <c r="E65" s="315"/>
      <c r="F65" s="199"/>
      <c r="G65" s="315"/>
      <c r="H65" s="315"/>
      <c r="I65" s="315"/>
      <c r="J65" s="199"/>
      <c r="K65" s="315"/>
      <c r="L65" s="315"/>
      <c r="M65" s="315"/>
      <c r="N65" s="199"/>
    </row>
    <row r="66" spans="1:127" ht="12" customHeight="1">
      <c r="A66" s="320" t="s">
        <v>207</v>
      </c>
      <c r="B66" s="193"/>
      <c r="C66" s="193"/>
      <c r="D66" s="388">
        <f>+'[1]Profit_Loss QoQ'!$R$70</f>
        <v>22.51</v>
      </c>
      <c r="E66" s="388">
        <v>4.6300978438164702</v>
      </c>
      <c r="F66" s="389">
        <f>+'[2]Profit_Loss QoQ'!$D$70</f>
        <v>11.11</v>
      </c>
      <c r="G66" s="390">
        <f>+'[3]Profit_Loss QoQ'!$C$70</f>
        <v>10.23</v>
      </c>
      <c r="H66" s="390">
        <v>1.48</v>
      </c>
      <c r="I66" s="390">
        <v>2.4041789788220198</v>
      </c>
      <c r="J66" s="389">
        <f>+'[4]Profit_Loss QoQ'!$C$70</f>
        <v>12.01</v>
      </c>
      <c r="K66" s="388">
        <f>+'[3]Profit_Loss QoQ'!$D$70</f>
        <v>8.9600000000000009</v>
      </c>
      <c r="L66" s="388">
        <f>+'[5]Profit_Loss QoQ'!$D$70</f>
        <v>3.22</v>
      </c>
      <c r="M66" s="388">
        <f>+'[4]Profit_Loss QoQ'!$AA$70</f>
        <v>10.279639967309651</v>
      </c>
      <c r="N66" s="389">
        <v>10.91</v>
      </c>
    </row>
    <row r="67" spans="1:127" ht="12" customHeight="1">
      <c r="A67" s="320"/>
      <c r="B67" s="193"/>
      <c r="C67" s="193"/>
      <c r="D67" s="315"/>
      <c r="E67" s="315"/>
      <c r="F67" s="199"/>
      <c r="G67" s="315"/>
      <c r="H67" s="315"/>
      <c r="I67" s="315"/>
      <c r="J67" s="199"/>
      <c r="K67" s="315"/>
      <c r="L67" s="315"/>
      <c r="M67" s="315"/>
      <c r="N67" s="199"/>
    </row>
    <row r="68" spans="1:127" s="224" customFormat="1" ht="12" customHeight="1">
      <c r="A68" s="321" t="s">
        <v>14</v>
      </c>
      <c r="B68" s="215"/>
      <c r="C68" s="223"/>
      <c r="D68" s="280">
        <v>179462</v>
      </c>
      <c r="E68" s="280">
        <v>40528</v>
      </c>
      <c r="F68" s="220">
        <v>49613</v>
      </c>
      <c r="G68" s="280">
        <v>49221</v>
      </c>
      <c r="H68" s="280">
        <v>41862</v>
      </c>
      <c r="I68" s="280">
        <v>42466</v>
      </c>
      <c r="J68" s="220">
        <v>52177</v>
      </c>
      <c r="K68" s="280">
        <v>48928</v>
      </c>
      <c r="L68" s="280">
        <v>43730</v>
      </c>
      <c r="M68" s="280">
        <v>48248</v>
      </c>
      <c r="N68" s="220">
        <v>51154</v>
      </c>
    </row>
    <row r="69" spans="1:127" s="229" customFormat="1" ht="12" customHeight="1" thickBot="1">
      <c r="A69" s="322" t="s">
        <v>15</v>
      </c>
      <c r="B69" s="225"/>
      <c r="C69" s="226"/>
      <c r="D69" s="353">
        <v>0.28149974667501099</v>
      </c>
      <c r="E69" s="353">
        <v>0.26681940576590102</v>
      </c>
      <c r="F69" s="227">
        <v>0.32686150237834849</v>
      </c>
      <c r="G69" s="353">
        <v>0.31250634904510399</v>
      </c>
      <c r="H69" s="353">
        <v>0.253</v>
      </c>
      <c r="I69" s="353">
        <v>0.27100000000000002</v>
      </c>
      <c r="J69" s="227">
        <v>0.32920281396889489</v>
      </c>
      <c r="K69" s="353">
        <v>0.31</v>
      </c>
      <c r="L69" s="353">
        <v>0.23911331773145819</v>
      </c>
      <c r="M69" s="353">
        <v>0.33262783434791898</v>
      </c>
      <c r="N69" s="227">
        <v>0.3452478976283358</v>
      </c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8"/>
      <c r="BO69" s="228"/>
      <c r="BP69" s="228"/>
      <c r="BQ69" s="228"/>
      <c r="BR69" s="228"/>
      <c r="BS69" s="228"/>
      <c r="BT69" s="228"/>
      <c r="BU69" s="228"/>
      <c r="BV69" s="228"/>
      <c r="BW69" s="228"/>
      <c r="BX69" s="228"/>
      <c r="BY69" s="228"/>
      <c r="BZ69" s="228"/>
      <c r="CA69" s="228"/>
      <c r="CB69" s="228"/>
      <c r="CC69" s="228"/>
      <c r="CD69" s="228"/>
      <c r="CE69" s="228"/>
      <c r="CF69" s="228"/>
      <c r="CG69" s="228"/>
      <c r="CH69" s="228"/>
      <c r="CI69" s="228"/>
      <c r="CJ69" s="228"/>
      <c r="CK69" s="228"/>
      <c r="CL69" s="228"/>
      <c r="CM69" s="228"/>
      <c r="CN69" s="228"/>
      <c r="CO69" s="228"/>
      <c r="CP69" s="228"/>
      <c r="CQ69" s="228"/>
      <c r="CR69" s="228"/>
      <c r="CS69" s="228"/>
      <c r="CT69" s="228"/>
      <c r="CU69" s="228"/>
      <c r="CV69" s="228"/>
      <c r="CW69" s="228"/>
      <c r="CX69" s="228"/>
      <c r="CY69" s="228"/>
      <c r="CZ69" s="228"/>
      <c r="DA69" s="228"/>
      <c r="DB69" s="228"/>
      <c r="DC69" s="228"/>
      <c r="DD69" s="228"/>
      <c r="DE69" s="228"/>
      <c r="DF69" s="228"/>
      <c r="DG69" s="228"/>
      <c r="DH69" s="228"/>
      <c r="DI69" s="228"/>
      <c r="DJ69" s="228"/>
      <c r="DK69" s="228"/>
      <c r="DL69" s="228"/>
      <c r="DM69" s="228"/>
      <c r="DN69" s="228"/>
      <c r="DO69" s="228"/>
      <c r="DP69" s="228"/>
      <c r="DQ69" s="228"/>
      <c r="DR69" s="228"/>
      <c r="DS69" s="228"/>
      <c r="DT69" s="228"/>
      <c r="DU69" s="228"/>
      <c r="DV69" s="228"/>
      <c r="DW69" s="228"/>
    </row>
    <row r="70" spans="1:127" ht="12" customHeight="1">
      <c r="A70" s="230"/>
      <c r="N70" s="375"/>
    </row>
    <row r="71" spans="1:127" s="404" customFormat="1" ht="24.75" customHeight="1">
      <c r="A71" s="407"/>
      <c r="B71" s="407"/>
      <c r="C71" s="407"/>
      <c r="D71" s="323"/>
      <c r="E71" s="323"/>
      <c r="F71" s="323"/>
      <c r="G71" s="280"/>
      <c r="H71" s="280"/>
      <c r="I71" s="323"/>
      <c r="J71" s="323"/>
      <c r="K71" s="282"/>
      <c r="L71" s="282"/>
      <c r="N71" s="405"/>
    </row>
    <row r="72" spans="1:127" ht="12" customHeight="1">
      <c r="C72" s="230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</row>
    <row r="73" spans="1:127" ht="12" customHeight="1">
      <c r="N73" s="376"/>
    </row>
    <row r="74" spans="1:127" ht="12" customHeight="1">
      <c r="N74" s="375"/>
    </row>
    <row r="75" spans="1:127" ht="12" customHeight="1">
      <c r="N75" s="375"/>
    </row>
    <row r="76" spans="1:127" ht="12" customHeight="1">
      <c r="N76" s="375"/>
    </row>
    <row r="77" spans="1:127" ht="12" customHeight="1">
      <c r="N77" s="376"/>
    </row>
    <row r="78" spans="1:127" ht="12" customHeight="1">
      <c r="N78" s="375"/>
    </row>
    <row r="79" spans="1:127" ht="12" customHeight="1">
      <c r="N79" s="375"/>
    </row>
    <row r="80" spans="1:127" ht="12" customHeight="1">
      <c r="N80" s="375"/>
    </row>
    <row r="81" spans="14:14" ht="12" customHeight="1">
      <c r="N81" s="375"/>
    </row>
    <row r="82" spans="14:14" ht="12" customHeight="1">
      <c r="N82" s="375"/>
    </row>
    <row r="83" spans="14:14" ht="12" customHeight="1">
      <c r="N83" s="377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6" orientation="landscape" horizontalDpi="1200" verticalDpi="1200" r:id="rId1"/>
  <headerFooter alignWithMargins="0"/>
  <rowBreaks count="1" manualBreakCount="1">
    <brk id="6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U80"/>
  <sheetViews>
    <sheetView showGridLines="0" tabSelected="1" view="pageBreakPreview" zoomScale="85" zoomScaleNormal="100" zoomScaleSheetLayoutView="85" workbookViewId="0">
      <pane xSplit="3" ySplit="4" topLeftCell="K31" activePane="bottomRight" state="frozen"/>
      <selection activeCell="A88" sqref="A88"/>
      <selection pane="topRight" activeCell="A88" sqref="A88"/>
      <selection pane="bottomLeft" activeCell="A88" sqref="A88"/>
      <selection pane="bottomRight" activeCell="U61" sqref="U61:U73"/>
    </sheetView>
  </sheetViews>
  <sheetFormatPr defaultRowHeight="12.75"/>
  <cols>
    <col min="1" max="2" width="3.42578125" style="13" customWidth="1"/>
    <col min="3" max="3" width="42.85546875" style="13" customWidth="1"/>
    <col min="4" max="21" width="12.7109375" style="1" customWidth="1"/>
    <col min="22" max="16384" width="9.140625" style="1"/>
  </cols>
  <sheetData>
    <row r="1" spans="1:21" ht="12" customHeight="1">
      <c r="A1" s="18" t="s">
        <v>16</v>
      </c>
      <c r="B1" s="148"/>
      <c r="C1" s="148"/>
      <c r="D1" s="34">
        <v>2012</v>
      </c>
      <c r="E1" s="34">
        <v>2012</v>
      </c>
      <c r="F1" s="34">
        <v>2012</v>
      </c>
      <c r="G1" s="34">
        <v>2012</v>
      </c>
      <c r="H1" s="34">
        <v>2013</v>
      </c>
      <c r="I1" s="34">
        <v>2013</v>
      </c>
      <c r="J1" s="34">
        <v>2013</v>
      </c>
      <c r="K1" s="34">
        <v>2013</v>
      </c>
      <c r="L1" s="34">
        <v>2014</v>
      </c>
      <c r="M1" s="34">
        <v>2014</v>
      </c>
      <c r="N1" s="34">
        <v>2014</v>
      </c>
      <c r="O1" s="34">
        <v>2014</v>
      </c>
      <c r="P1" s="34">
        <v>2015</v>
      </c>
      <c r="Q1" s="34">
        <v>2015</v>
      </c>
      <c r="R1" s="34">
        <v>2015</v>
      </c>
      <c r="S1" s="34">
        <v>2015</v>
      </c>
      <c r="T1" s="34">
        <v>2016</v>
      </c>
      <c r="U1" s="34">
        <v>2016</v>
      </c>
    </row>
    <row r="2" spans="1:21" ht="12" customHeight="1">
      <c r="A2" s="19" t="s">
        <v>17</v>
      </c>
      <c r="B2" s="20"/>
      <c r="C2" s="20"/>
      <c r="D2" s="35" t="s">
        <v>1</v>
      </c>
      <c r="E2" s="35" t="s">
        <v>2</v>
      </c>
      <c r="F2" s="35" t="s">
        <v>3</v>
      </c>
      <c r="G2" s="35" t="s">
        <v>4</v>
      </c>
      <c r="H2" s="35" t="s">
        <v>1</v>
      </c>
      <c r="I2" s="35" t="s">
        <v>2</v>
      </c>
      <c r="J2" s="35" t="s">
        <v>3</v>
      </c>
      <c r="K2" s="35" t="s">
        <v>4</v>
      </c>
      <c r="L2" s="35" t="s">
        <v>1</v>
      </c>
      <c r="M2" s="35" t="s">
        <v>2</v>
      </c>
      <c r="N2" s="35" t="s">
        <v>3</v>
      </c>
      <c r="O2" s="35" t="s">
        <v>4</v>
      </c>
      <c r="P2" s="35" t="s">
        <v>164</v>
      </c>
      <c r="Q2" s="35" t="s">
        <v>2</v>
      </c>
      <c r="R2" s="35" t="s">
        <v>3</v>
      </c>
      <c r="S2" s="35" t="s">
        <v>4</v>
      </c>
      <c r="T2" s="35" t="s">
        <v>164</v>
      </c>
      <c r="U2" s="35" t="s">
        <v>2</v>
      </c>
    </row>
    <row r="3" spans="1:21" ht="12" customHeight="1">
      <c r="A3" s="19"/>
      <c r="B3" s="20"/>
      <c r="C3" s="20"/>
      <c r="D3" s="151"/>
      <c r="E3" s="151"/>
      <c r="F3" s="151"/>
      <c r="G3" s="151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2" customHeight="1">
      <c r="A4" s="21" t="s">
        <v>5</v>
      </c>
      <c r="B4" s="22"/>
      <c r="C4" s="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2" customHeight="1">
      <c r="A5" s="12"/>
      <c r="B5" s="286"/>
      <c r="C5" s="287"/>
      <c r="D5" s="160"/>
      <c r="E5" s="160"/>
      <c r="F5" s="160"/>
      <c r="G5" s="160"/>
      <c r="H5" s="40"/>
      <c r="I5" s="160"/>
      <c r="J5" s="160"/>
      <c r="K5" s="160"/>
      <c r="L5" s="160"/>
      <c r="M5" s="40"/>
      <c r="N5" s="160"/>
      <c r="O5" s="160"/>
      <c r="P5" s="160"/>
      <c r="Q5" s="40"/>
      <c r="R5" s="160"/>
      <c r="S5" s="160"/>
      <c r="T5" s="160"/>
      <c r="U5" s="40"/>
    </row>
    <row r="6" spans="1:21" ht="12" customHeight="1">
      <c r="A6" s="14" t="s">
        <v>18</v>
      </c>
      <c r="B6" s="15"/>
      <c r="C6" s="15"/>
      <c r="D6" s="42"/>
      <c r="E6" s="42"/>
      <c r="F6" s="42"/>
      <c r="G6" s="42"/>
      <c r="H6" s="41"/>
      <c r="I6" s="42"/>
      <c r="J6" s="42"/>
      <c r="K6" s="42"/>
      <c r="L6" s="42"/>
      <c r="M6" s="41"/>
      <c r="N6" s="42"/>
      <c r="O6" s="42"/>
      <c r="P6" s="42"/>
      <c r="Q6" s="41"/>
      <c r="R6" s="42"/>
      <c r="S6" s="42"/>
      <c r="T6" s="42"/>
      <c r="U6" s="41"/>
    </row>
    <row r="7" spans="1:21" ht="12" customHeight="1">
      <c r="A7" s="15"/>
      <c r="B7" s="15"/>
      <c r="C7" s="15"/>
      <c r="D7" s="44"/>
      <c r="E7" s="44"/>
      <c r="F7" s="44"/>
      <c r="G7" s="44"/>
      <c r="H7" s="43"/>
      <c r="I7" s="44"/>
      <c r="J7" s="44"/>
      <c r="K7" s="44"/>
      <c r="L7" s="44"/>
      <c r="M7" s="43"/>
      <c r="N7" s="44"/>
      <c r="O7" s="44"/>
      <c r="P7" s="44"/>
      <c r="Q7" s="43"/>
      <c r="R7" s="44"/>
      <c r="S7" s="44"/>
      <c r="T7" s="44"/>
      <c r="U7" s="43"/>
    </row>
    <row r="8" spans="1:21" ht="12" customHeight="1">
      <c r="A8" s="15"/>
      <c r="B8" s="14" t="s">
        <v>19</v>
      </c>
      <c r="C8" s="15"/>
      <c r="D8" s="44"/>
      <c r="E8" s="44"/>
      <c r="F8" s="44"/>
      <c r="G8" s="44"/>
      <c r="H8" s="43"/>
      <c r="I8" s="44"/>
      <c r="J8" s="44"/>
      <c r="K8" s="44"/>
      <c r="L8" s="44"/>
      <c r="M8" s="43"/>
      <c r="N8" s="44"/>
      <c r="O8" s="44"/>
      <c r="P8" s="44"/>
      <c r="Q8" s="43"/>
      <c r="R8" s="44"/>
      <c r="S8" s="44"/>
      <c r="T8" s="44"/>
      <c r="U8" s="43"/>
    </row>
    <row r="9" spans="1:21" ht="12" customHeight="1">
      <c r="A9" s="15"/>
      <c r="B9" s="15"/>
      <c r="C9" s="15"/>
      <c r="D9" s="42"/>
      <c r="E9" s="42"/>
      <c r="F9" s="42"/>
      <c r="G9" s="42"/>
      <c r="H9" s="41"/>
      <c r="I9" s="42"/>
      <c r="J9" s="42"/>
      <c r="K9" s="42"/>
      <c r="L9" s="42"/>
      <c r="M9" s="41"/>
      <c r="N9" s="42"/>
      <c r="O9" s="42"/>
      <c r="P9" s="42"/>
      <c r="Q9" s="41"/>
      <c r="R9" s="42"/>
      <c r="S9" s="42"/>
      <c r="T9" s="42"/>
      <c r="U9" s="41"/>
    </row>
    <row r="10" spans="1:21" ht="12" customHeight="1">
      <c r="A10" s="15"/>
      <c r="B10" s="15"/>
      <c r="C10" s="15" t="s">
        <v>20</v>
      </c>
      <c r="D10" s="46">
        <v>41364</v>
      </c>
      <c r="E10" s="46">
        <v>11992</v>
      </c>
      <c r="F10" s="46">
        <v>13867</v>
      </c>
      <c r="G10" s="46">
        <v>15211</v>
      </c>
      <c r="H10" s="45">
        <v>34799</v>
      </c>
      <c r="I10" s="46">
        <v>15118</v>
      </c>
      <c r="J10" s="46">
        <v>15922</v>
      </c>
      <c r="K10" s="46">
        <v>14633</v>
      </c>
      <c r="L10" s="46">
        <v>13748</v>
      </c>
      <c r="M10" s="45">
        <v>13967</v>
      </c>
      <c r="N10" s="46">
        <v>12460</v>
      </c>
      <c r="O10" s="46">
        <v>14625</v>
      </c>
      <c r="P10" s="46">
        <v>13333</v>
      </c>
      <c r="Q10" s="45">
        <v>12812</v>
      </c>
      <c r="R10" s="46">
        <v>17113</v>
      </c>
      <c r="S10" s="46">
        <v>17558</v>
      </c>
      <c r="T10" s="46">
        <v>12191</v>
      </c>
      <c r="U10" s="378">
        <v>14028</v>
      </c>
    </row>
    <row r="11" spans="1:21" ht="12" customHeight="1">
      <c r="A11" s="15"/>
      <c r="B11" s="15"/>
      <c r="C11" s="15" t="s">
        <v>138</v>
      </c>
      <c r="D11" s="46">
        <v>124909</v>
      </c>
      <c r="E11" s="46">
        <v>117071</v>
      </c>
      <c r="F11" s="46">
        <v>112468</v>
      </c>
      <c r="G11" s="46">
        <v>130709</v>
      </c>
      <c r="H11" s="45">
        <v>134618</v>
      </c>
      <c r="I11" s="46">
        <v>134217</v>
      </c>
      <c r="J11" s="46">
        <v>140790</v>
      </c>
      <c r="K11" s="46">
        <f>136972-260</f>
        <v>136712</v>
      </c>
      <c r="L11" s="46">
        <v>137239</v>
      </c>
      <c r="M11" s="45">
        <v>139603</v>
      </c>
      <c r="N11" s="46">
        <v>145135</v>
      </c>
      <c r="O11" s="46">
        <v>144266</v>
      </c>
      <c r="P11" s="46">
        <v>145416</v>
      </c>
      <c r="Q11" s="45">
        <v>157754</v>
      </c>
      <c r="R11" s="46">
        <v>157872</v>
      </c>
      <c r="S11" s="46">
        <v>162762</v>
      </c>
      <c r="T11" s="46">
        <v>149165</v>
      </c>
      <c r="U11" s="378">
        <v>153755</v>
      </c>
    </row>
    <row r="12" spans="1:21" ht="12" customHeight="1">
      <c r="A12" s="15"/>
      <c r="B12" s="15"/>
      <c r="C12" s="15" t="s">
        <v>139</v>
      </c>
      <c r="D12" s="46">
        <v>38259</v>
      </c>
      <c r="E12" s="46">
        <v>36461</v>
      </c>
      <c r="F12" s="46">
        <v>40038</v>
      </c>
      <c r="G12" s="46">
        <v>53966</v>
      </c>
      <c r="H12" s="45">
        <v>42560</v>
      </c>
      <c r="I12" s="46">
        <v>31009</v>
      </c>
      <c r="J12" s="46">
        <v>24354</v>
      </c>
      <c r="K12" s="46">
        <v>28615</v>
      </c>
      <c r="L12" s="46">
        <v>33916</v>
      </c>
      <c r="M12" s="45">
        <v>14420</v>
      </c>
      <c r="N12" s="46">
        <v>18137</v>
      </c>
      <c r="O12" s="46">
        <v>23690</v>
      </c>
      <c r="P12" s="46">
        <v>19154</v>
      </c>
      <c r="Q12" s="45">
        <v>7313</v>
      </c>
      <c r="R12" s="46">
        <v>14849</v>
      </c>
      <c r="S12" s="46">
        <v>11052</v>
      </c>
      <c r="T12" s="46">
        <v>15438</v>
      </c>
      <c r="U12" s="378">
        <v>13312</v>
      </c>
    </row>
    <row r="13" spans="1:21" ht="12" customHeight="1">
      <c r="A13" s="15"/>
      <c r="B13" s="15"/>
      <c r="C13" s="15" t="s">
        <v>140</v>
      </c>
      <c r="D13" s="46">
        <v>2057</v>
      </c>
      <c r="E13" s="46">
        <v>533</v>
      </c>
      <c r="F13" s="46">
        <v>2270</v>
      </c>
      <c r="G13" s="46">
        <v>821</v>
      </c>
      <c r="H13" s="45">
        <v>2541</v>
      </c>
      <c r="I13" s="46">
        <v>870</v>
      </c>
      <c r="J13" s="46">
        <v>2017</v>
      </c>
      <c r="K13" s="46">
        <v>896</v>
      </c>
      <c r="L13" s="46">
        <v>2666</v>
      </c>
      <c r="M13" s="45">
        <v>950</v>
      </c>
      <c r="N13" s="46">
        <v>2116</v>
      </c>
      <c r="O13" s="46">
        <v>899</v>
      </c>
      <c r="P13" s="46">
        <v>2317</v>
      </c>
      <c r="Q13" s="45">
        <v>355</v>
      </c>
      <c r="R13" s="46">
        <v>1822</v>
      </c>
      <c r="S13" s="46">
        <v>1356</v>
      </c>
      <c r="T13" s="46">
        <v>2806</v>
      </c>
      <c r="U13" s="378">
        <v>738</v>
      </c>
    </row>
    <row r="14" spans="1:21" ht="12" customHeight="1">
      <c r="A14" s="15"/>
      <c r="B14" s="15"/>
      <c r="C14" s="15" t="s">
        <v>21</v>
      </c>
      <c r="D14" s="46">
        <v>11648</v>
      </c>
      <c r="E14" s="46">
        <v>12460</v>
      </c>
      <c r="F14" s="46">
        <v>10879</v>
      </c>
      <c r="G14" s="46">
        <v>12400</v>
      </c>
      <c r="H14" s="45">
        <v>14641</v>
      </c>
      <c r="I14" s="46">
        <v>14250</v>
      </c>
      <c r="J14" s="46">
        <v>15291</v>
      </c>
      <c r="K14" s="46">
        <f>12084+394</f>
        <v>12478</v>
      </c>
      <c r="L14" s="46">
        <v>14748</v>
      </c>
      <c r="M14" s="45">
        <v>13779</v>
      </c>
      <c r="N14" s="46">
        <v>13275</v>
      </c>
      <c r="O14" s="46">
        <v>13749</v>
      </c>
      <c r="P14" s="46">
        <v>16877</v>
      </c>
      <c r="Q14" s="45">
        <v>15778</v>
      </c>
      <c r="R14" s="46">
        <v>12133</v>
      </c>
      <c r="S14" s="46">
        <v>12665</v>
      </c>
      <c r="T14" s="46">
        <v>15986</v>
      </c>
      <c r="U14" s="378">
        <v>13842</v>
      </c>
    </row>
    <row r="15" spans="1:21" ht="12" customHeight="1">
      <c r="A15" s="38"/>
      <c r="B15" s="38"/>
      <c r="C15" s="38" t="s">
        <v>22</v>
      </c>
      <c r="D15" s="48">
        <v>4791</v>
      </c>
      <c r="E15" s="48">
        <v>4659</v>
      </c>
      <c r="F15" s="48">
        <v>144</v>
      </c>
      <c r="G15" s="48">
        <v>2816</v>
      </c>
      <c r="H15" s="47">
        <v>1883</v>
      </c>
      <c r="I15" s="48">
        <v>193</v>
      </c>
      <c r="J15" s="48">
        <v>128</v>
      </c>
      <c r="K15" s="48">
        <v>607</v>
      </c>
      <c r="L15" s="48">
        <v>593</v>
      </c>
      <c r="M15" s="47">
        <v>204</v>
      </c>
      <c r="N15" s="48">
        <v>768</v>
      </c>
      <c r="O15" s="48">
        <v>668</v>
      </c>
      <c r="P15" s="48">
        <v>390</v>
      </c>
      <c r="Q15" s="47">
        <v>409</v>
      </c>
      <c r="R15" s="48">
        <v>405</v>
      </c>
      <c r="S15" s="48">
        <v>4785</v>
      </c>
      <c r="T15" s="48">
        <v>1805</v>
      </c>
      <c r="U15" s="379">
        <v>1863</v>
      </c>
    </row>
    <row r="16" spans="1:21" ht="12" customHeight="1">
      <c r="A16" s="15"/>
      <c r="B16" s="15"/>
      <c r="C16" s="15"/>
      <c r="D16" s="46"/>
      <c r="E16" s="46"/>
      <c r="F16" s="46"/>
      <c r="G16" s="46"/>
      <c r="H16" s="45"/>
      <c r="I16" s="46"/>
      <c r="J16" s="46"/>
      <c r="K16" s="46"/>
      <c r="L16" s="46"/>
      <c r="M16" s="45"/>
      <c r="N16" s="46"/>
      <c r="O16" s="46"/>
      <c r="P16" s="46"/>
      <c r="Q16" s="45"/>
      <c r="R16" s="46"/>
      <c r="S16" s="46"/>
      <c r="T16" s="46"/>
      <c r="U16" s="378"/>
    </row>
    <row r="17" spans="1:21" ht="12" customHeight="1">
      <c r="A17" s="288"/>
      <c r="B17" s="289" t="s">
        <v>23</v>
      </c>
      <c r="C17" s="289"/>
      <c r="D17" s="49">
        <v>223028</v>
      </c>
      <c r="E17" s="49">
        <v>183176</v>
      </c>
      <c r="F17" s="49">
        <v>179666</v>
      </c>
      <c r="G17" s="49">
        <v>215923</v>
      </c>
      <c r="H17" s="49">
        <v>231042</v>
      </c>
      <c r="I17" s="49">
        <v>195657</v>
      </c>
      <c r="J17" s="49">
        <v>198502</v>
      </c>
      <c r="K17" s="49">
        <v>193941</v>
      </c>
      <c r="L17" s="49">
        <v>202910</v>
      </c>
      <c r="M17" s="49">
        <v>182923</v>
      </c>
      <c r="N17" s="49">
        <v>191891</v>
      </c>
      <c r="O17" s="49">
        <v>197897</v>
      </c>
      <c r="P17" s="49">
        <v>197487</v>
      </c>
      <c r="Q17" s="49">
        <v>194421</v>
      </c>
      <c r="R17" s="49">
        <v>204194</v>
      </c>
      <c r="S17" s="49">
        <v>210178</v>
      </c>
      <c r="T17" s="49">
        <v>197391</v>
      </c>
      <c r="U17" s="380">
        <v>197538</v>
      </c>
    </row>
    <row r="18" spans="1:21" ht="12" customHeight="1">
      <c r="A18" s="15"/>
      <c r="B18" s="15"/>
      <c r="C18" s="15"/>
      <c r="D18" s="46"/>
      <c r="E18" s="46"/>
      <c r="F18" s="46"/>
      <c r="G18" s="46"/>
      <c r="H18" s="45"/>
      <c r="I18" s="46"/>
      <c r="J18" s="46"/>
      <c r="K18" s="46"/>
      <c r="L18" s="46"/>
      <c r="M18" s="45"/>
      <c r="N18" s="46"/>
      <c r="O18" s="46"/>
      <c r="P18" s="46"/>
      <c r="Q18" s="45"/>
      <c r="R18" s="46"/>
      <c r="S18" s="46"/>
      <c r="T18" s="46"/>
      <c r="U18" s="45"/>
    </row>
    <row r="19" spans="1:21" ht="12" customHeight="1">
      <c r="A19" s="15"/>
      <c r="B19" s="14" t="s">
        <v>24</v>
      </c>
      <c r="C19" s="15"/>
      <c r="D19" s="46"/>
      <c r="E19" s="46"/>
      <c r="F19" s="46"/>
      <c r="G19" s="46"/>
      <c r="H19" s="45"/>
      <c r="I19" s="46"/>
      <c r="J19" s="46"/>
      <c r="K19" s="46"/>
      <c r="L19" s="46"/>
      <c r="M19" s="45"/>
      <c r="N19" s="46"/>
      <c r="O19" s="46"/>
      <c r="P19" s="46"/>
      <c r="Q19" s="45"/>
      <c r="R19" s="46"/>
      <c r="S19" s="46"/>
      <c r="T19" s="46"/>
      <c r="U19" s="45"/>
    </row>
    <row r="20" spans="1:21" ht="12" customHeight="1">
      <c r="A20" s="15"/>
      <c r="B20" s="15"/>
      <c r="C20" s="15"/>
      <c r="D20" s="46"/>
      <c r="E20" s="46"/>
      <c r="F20" s="46"/>
      <c r="G20" s="46"/>
      <c r="H20" s="45"/>
      <c r="I20" s="46"/>
      <c r="J20" s="46"/>
      <c r="K20" s="46"/>
      <c r="L20" s="46"/>
      <c r="M20" s="45"/>
      <c r="N20" s="46"/>
      <c r="O20" s="46"/>
      <c r="P20" s="46"/>
      <c r="Q20" s="45"/>
      <c r="R20" s="46"/>
      <c r="S20" s="46"/>
      <c r="T20" s="46"/>
      <c r="U20" s="45"/>
    </row>
    <row r="21" spans="1:21" ht="12" customHeight="1">
      <c r="A21" s="15"/>
      <c r="B21" s="15"/>
      <c r="C21" s="15" t="s">
        <v>141</v>
      </c>
      <c r="D21" s="46">
        <v>521526</v>
      </c>
      <c r="E21" s="46">
        <v>512170</v>
      </c>
      <c r="F21" s="46">
        <v>512645</v>
      </c>
      <c r="G21" s="46">
        <v>510962</v>
      </c>
      <c r="H21" s="45">
        <v>505277</v>
      </c>
      <c r="I21" s="46">
        <v>501989</v>
      </c>
      <c r="J21" s="46">
        <v>496251</v>
      </c>
      <c r="K21" s="46">
        <f>493319+300</f>
        <v>493619</v>
      </c>
      <c r="L21" s="46">
        <v>492312</v>
      </c>
      <c r="M21" s="45">
        <v>487346</v>
      </c>
      <c r="N21" s="46">
        <v>481879</v>
      </c>
      <c r="O21" s="46">
        <v>487778</v>
      </c>
      <c r="P21" s="46">
        <v>474692</v>
      </c>
      <c r="Q21" s="45">
        <v>482082</v>
      </c>
      <c r="R21" s="46">
        <v>480666</v>
      </c>
      <c r="S21" s="46">
        <v>493204</v>
      </c>
      <c r="T21" s="46">
        <v>478515</v>
      </c>
      <c r="U21" s="378">
        <v>477633</v>
      </c>
    </row>
    <row r="22" spans="1:21" ht="13.5" customHeight="1">
      <c r="A22" s="15"/>
      <c r="B22" s="15"/>
      <c r="C22" s="75" t="s">
        <v>229</v>
      </c>
      <c r="D22" s="46">
        <v>315305</v>
      </c>
      <c r="E22" s="46">
        <v>313836</v>
      </c>
      <c r="F22" s="46">
        <v>316269</v>
      </c>
      <c r="G22" s="46">
        <f>311066-G23</f>
        <v>93357</v>
      </c>
      <c r="H22" s="45">
        <v>314685</v>
      </c>
      <c r="I22" s="46">
        <v>314211</v>
      </c>
      <c r="J22" s="46">
        <v>377986</v>
      </c>
      <c r="K22" s="46">
        <f>381199-K23</f>
        <v>163304</v>
      </c>
      <c r="L22" s="46">
        <v>161265</v>
      </c>
      <c r="M22" s="45">
        <v>159257</v>
      </c>
      <c r="N22" s="46">
        <v>159344</v>
      </c>
      <c r="O22" s="46">
        <v>259984</v>
      </c>
      <c r="P22" s="46">
        <v>253299</v>
      </c>
      <c r="Q22" s="45">
        <v>259108</v>
      </c>
      <c r="R22" s="46">
        <v>257548</v>
      </c>
      <c r="S22" s="46">
        <v>260909</v>
      </c>
      <c r="T22" s="46">
        <v>255022</v>
      </c>
      <c r="U22" s="378">
        <v>251200</v>
      </c>
    </row>
    <row r="23" spans="1:21" ht="13.5" customHeight="1">
      <c r="A23" s="15"/>
      <c r="B23" s="15"/>
      <c r="C23" s="75" t="s">
        <v>230</v>
      </c>
      <c r="D23" s="46"/>
      <c r="E23" s="46"/>
      <c r="F23" s="46"/>
      <c r="G23" s="46">
        <v>217709</v>
      </c>
      <c r="H23" s="45"/>
      <c r="I23" s="46"/>
      <c r="J23" s="46"/>
      <c r="K23" s="46">
        <v>217895</v>
      </c>
      <c r="L23" s="46">
        <v>218105</v>
      </c>
      <c r="M23" s="45">
        <v>218235</v>
      </c>
      <c r="N23" s="46">
        <v>218238</v>
      </c>
      <c r="O23" s="46">
        <v>218502</v>
      </c>
      <c r="P23" s="46">
        <v>218128</v>
      </c>
      <c r="Q23" s="45">
        <v>218457</v>
      </c>
      <c r="R23" s="46">
        <v>218502</v>
      </c>
      <c r="S23" s="46">
        <v>217935</v>
      </c>
      <c r="T23" s="46">
        <v>217956</v>
      </c>
      <c r="U23" s="378">
        <v>218185</v>
      </c>
    </row>
    <row r="24" spans="1:21" ht="12" customHeight="1">
      <c r="A24" s="15"/>
      <c r="B24" s="15"/>
      <c r="C24" s="15" t="s">
        <v>25</v>
      </c>
      <c r="D24" s="46">
        <v>0</v>
      </c>
      <c r="E24" s="46">
        <v>0</v>
      </c>
      <c r="F24" s="46">
        <v>0</v>
      </c>
      <c r="G24" s="46">
        <v>0</v>
      </c>
      <c r="H24" s="45">
        <v>0</v>
      </c>
      <c r="I24" s="46">
        <v>0</v>
      </c>
      <c r="J24" s="46">
        <v>0</v>
      </c>
      <c r="K24" s="46">
        <v>5</v>
      </c>
      <c r="L24" s="46">
        <v>5</v>
      </c>
      <c r="M24" s="45">
        <v>14</v>
      </c>
      <c r="N24" s="46">
        <v>0</v>
      </c>
      <c r="O24" s="46">
        <v>0</v>
      </c>
      <c r="P24" s="46">
        <v>0</v>
      </c>
      <c r="Q24" s="45">
        <v>0</v>
      </c>
      <c r="R24" s="46">
        <v>13</v>
      </c>
      <c r="S24" s="46">
        <v>1000</v>
      </c>
      <c r="T24" s="46">
        <v>976</v>
      </c>
      <c r="U24" s="378">
        <v>1078</v>
      </c>
    </row>
    <row r="25" spans="1:21" s="2" customFormat="1" ht="12" customHeight="1">
      <c r="A25" s="15"/>
      <c r="B25" s="15"/>
      <c r="C25" s="15" t="s">
        <v>26</v>
      </c>
      <c r="D25" s="46">
        <v>774</v>
      </c>
      <c r="E25" s="46">
        <v>837</v>
      </c>
      <c r="F25" s="46">
        <v>898</v>
      </c>
      <c r="G25" s="46">
        <v>532</v>
      </c>
      <c r="H25" s="45">
        <v>498</v>
      </c>
      <c r="I25" s="46">
        <v>321</v>
      </c>
      <c r="J25" s="46">
        <v>274</v>
      </c>
      <c r="K25" s="46">
        <v>238</v>
      </c>
      <c r="L25" s="46">
        <v>280</v>
      </c>
      <c r="M25" s="45">
        <v>209</v>
      </c>
      <c r="N25" s="46">
        <v>408</v>
      </c>
      <c r="O25" s="46">
        <v>155</v>
      </c>
      <c r="P25" s="46">
        <v>96</v>
      </c>
      <c r="Q25" s="45">
        <v>80</v>
      </c>
      <c r="R25" s="46">
        <v>77</v>
      </c>
      <c r="S25" s="46">
        <v>47</v>
      </c>
      <c r="T25" s="46">
        <v>47</v>
      </c>
      <c r="U25" s="378">
        <v>47</v>
      </c>
    </row>
    <row r="26" spans="1:21" ht="12" customHeight="1">
      <c r="A26" s="38"/>
      <c r="B26" s="38"/>
      <c r="C26" s="38" t="s">
        <v>142</v>
      </c>
      <c r="D26" s="48">
        <v>26099</v>
      </c>
      <c r="E26" s="48">
        <v>24234</v>
      </c>
      <c r="F26" s="48">
        <v>15363</v>
      </c>
      <c r="G26" s="48">
        <v>19361</v>
      </c>
      <c r="H26" s="47">
        <v>25210</v>
      </c>
      <c r="I26" s="48">
        <v>25885</v>
      </c>
      <c r="J26" s="48">
        <v>23554</v>
      </c>
      <c r="K26" s="48">
        <f>21359+260+627</f>
        <v>22246</v>
      </c>
      <c r="L26" s="48">
        <v>21732</v>
      </c>
      <c r="M26" s="47">
        <v>21497</v>
      </c>
      <c r="N26" s="48">
        <v>81790</v>
      </c>
      <c r="O26" s="48">
        <v>26460</v>
      </c>
      <c r="P26" s="48">
        <v>25288</v>
      </c>
      <c r="Q26" s="47">
        <v>26314</v>
      </c>
      <c r="R26" s="48">
        <v>23315</v>
      </c>
      <c r="S26" s="48">
        <v>23751</v>
      </c>
      <c r="T26" s="48">
        <v>22074</v>
      </c>
      <c r="U26" s="47">
        <v>18864</v>
      </c>
    </row>
    <row r="27" spans="1:21" s="2" customFormat="1" ht="12" customHeight="1">
      <c r="A27" s="15"/>
      <c r="B27" s="15"/>
      <c r="C27" s="15"/>
      <c r="D27" s="46"/>
      <c r="E27" s="46"/>
      <c r="F27" s="46"/>
      <c r="G27" s="46"/>
      <c r="H27" s="45"/>
      <c r="I27" s="46"/>
      <c r="J27" s="46"/>
      <c r="K27" s="46"/>
      <c r="L27" s="46"/>
      <c r="M27" s="45"/>
      <c r="N27" s="46"/>
      <c r="O27" s="46"/>
      <c r="P27" s="46"/>
      <c r="Q27" s="45"/>
      <c r="R27" s="46"/>
      <c r="S27" s="46"/>
      <c r="T27" s="46"/>
      <c r="U27" s="45"/>
    </row>
    <row r="28" spans="1:21" ht="12" customHeight="1">
      <c r="A28" s="288"/>
      <c r="B28" s="289" t="s">
        <v>27</v>
      </c>
      <c r="C28" s="289"/>
      <c r="D28" s="49">
        <v>863704</v>
      </c>
      <c r="E28" s="49">
        <v>851077</v>
      </c>
      <c r="F28" s="49">
        <v>845175</v>
      </c>
      <c r="G28" s="49">
        <v>841921</v>
      </c>
      <c r="H28" s="49">
        <v>845670</v>
      </c>
      <c r="I28" s="49">
        <v>842406</v>
      </c>
      <c r="J28" s="49">
        <v>898065</v>
      </c>
      <c r="K28" s="49">
        <f>SUM(K21:K26)</f>
        <v>897307</v>
      </c>
      <c r="L28" s="49">
        <v>893699</v>
      </c>
      <c r="M28" s="49">
        <v>886558</v>
      </c>
      <c r="N28" s="49">
        <v>941659</v>
      </c>
      <c r="O28" s="49">
        <v>992879</v>
      </c>
      <c r="P28" s="49">
        <v>971503</v>
      </c>
      <c r="Q28" s="49">
        <v>986041</v>
      </c>
      <c r="R28" s="49">
        <v>980121</v>
      </c>
      <c r="S28" s="49">
        <v>996846</v>
      </c>
      <c r="T28" s="49">
        <v>974590</v>
      </c>
      <c r="U28" s="380">
        <v>967007</v>
      </c>
    </row>
    <row r="29" spans="1:21" ht="12" customHeight="1">
      <c r="A29" s="15"/>
      <c r="B29" s="15"/>
      <c r="C29" s="15"/>
      <c r="D29" s="51"/>
      <c r="E29" s="51"/>
      <c r="F29" s="51"/>
      <c r="G29" s="51"/>
      <c r="H29" s="50"/>
      <c r="I29" s="51"/>
      <c r="J29" s="51"/>
      <c r="K29" s="51"/>
      <c r="L29" s="51"/>
      <c r="M29" s="50"/>
      <c r="N29" s="51"/>
      <c r="O29" s="51"/>
      <c r="P29" s="51"/>
      <c r="Q29" s="50"/>
      <c r="R29" s="51"/>
      <c r="S29" s="51"/>
      <c r="T29" s="51"/>
      <c r="U29" s="50"/>
    </row>
    <row r="30" spans="1:21" ht="12" customHeight="1" thickBot="1">
      <c r="A30" s="23" t="s">
        <v>28</v>
      </c>
      <c r="B30" s="23"/>
      <c r="C30" s="23"/>
      <c r="D30" s="52">
        <v>1086732</v>
      </c>
      <c r="E30" s="52">
        <v>1034253</v>
      </c>
      <c r="F30" s="52">
        <v>1024841</v>
      </c>
      <c r="G30" s="52">
        <v>1057844</v>
      </c>
      <c r="H30" s="52">
        <v>1076712</v>
      </c>
      <c r="I30" s="52">
        <v>1038063</v>
      </c>
      <c r="J30" s="52">
        <v>1096567</v>
      </c>
      <c r="K30" s="52">
        <f>SUM(K17,K28)</f>
        <v>1091248</v>
      </c>
      <c r="L30" s="52">
        <v>1096609</v>
      </c>
      <c r="M30" s="52">
        <v>1069481</v>
      </c>
      <c r="N30" s="52">
        <v>1133550</v>
      </c>
      <c r="O30" s="52">
        <v>1190776</v>
      </c>
      <c r="P30" s="52">
        <v>1168990</v>
      </c>
      <c r="Q30" s="52">
        <v>1180462</v>
      </c>
      <c r="R30" s="52">
        <v>1184315</v>
      </c>
      <c r="S30" s="52">
        <v>1207024</v>
      </c>
      <c r="T30" s="52">
        <v>1171981</v>
      </c>
      <c r="U30" s="382">
        <v>1164545</v>
      </c>
    </row>
    <row r="31" spans="1:21" ht="12" customHeight="1" thickTop="1">
      <c r="A31" s="15"/>
      <c r="B31" s="15"/>
      <c r="C31" s="15"/>
      <c r="D31" s="46"/>
      <c r="E31" s="46"/>
      <c r="F31" s="46"/>
      <c r="G31" s="46"/>
      <c r="H31" s="45"/>
      <c r="I31" s="46"/>
      <c r="J31" s="46"/>
      <c r="K31" s="46"/>
      <c r="L31" s="46"/>
      <c r="M31" s="45"/>
      <c r="N31" s="46"/>
      <c r="O31" s="46"/>
      <c r="P31" s="46"/>
      <c r="Q31" s="45"/>
      <c r="R31" s="46"/>
      <c r="S31" s="46"/>
      <c r="T31" s="46"/>
      <c r="U31" s="45"/>
    </row>
    <row r="32" spans="1:21" ht="12" customHeight="1">
      <c r="A32" s="14" t="s">
        <v>29</v>
      </c>
      <c r="B32" s="15"/>
      <c r="C32" s="15"/>
      <c r="D32" s="46"/>
      <c r="E32" s="46"/>
      <c r="F32" s="46"/>
      <c r="G32" s="46"/>
      <c r="H32" s="45"/>
      <c r="I32" s="46"/>
      <c r="J32" s="46"/>
      <c r="K32" s="46"/>
      <c r="L32" s="46"/>
      <c r="M32" s="45"/>
      <c r="N32" s="46"/>
      <c r="O32" s="46"/>
      <c r="P32" s="46"/>
      <c r="Q32" s="45"/>
      <c r="R32" s="46"/>
      <c r="S32" s="46"/>
      <c r="T32" s="46"/>
      <c r="U32" s="45"/>
    </row>
    <row r="33" spans="1:21" ht="12" customHeight="1">
      <c r="A33" s="15"/>
      <c r="B33" s="15"/>
      <c r="C33" s="15"/>
      <c r="D33" s="46"/>
      <c r="E33" s="46"/>
      <c r="F33" s="46"/>
      <c r="G33" s="46"/>
      <c r="H33" s="45"/>
      <c r="I33" s="46"/>
      <c r="J33" s="46"/>
      <c r="K33" s="46"/>
      <c r="L33" s="46"/>
      <c r="M33" s="45"/>
      <c r="N33" s="46"/>
      <c r="O33" s="46"/>
      <c r="P33" s="46"/>
      <c r="Q33" s="45"/>
      <c r="R33" s="46"/>
      <c r="S33" s="46"/>
      <c r="T33" s="46"/>
      <c r="U33" s="45"/>
    </row>
    <row r="34" spans="1:21" ht="12" customHeight="1">
      <c r="A34" s="15"/>
      <c r="B34" s="14" t="s">
        <v>30</v>
      </c>
      <c r="C34" s="15"/>
      <c r="D34" s="46"/>
      <c r="E34" s="46"/>
      <c r="F34" s="46"/>
      <c r="G34" s="46"/>
      <c r="H34" s="45"/>
      <c r="I34" s="46"/>
      <c r="J34" s="46"/>
      <c r="K34" s="46"/>
      <c r="L34" s="46"/>
      <c r="M34" s="45"/>
      <c r="N34" s="46"/>
      <c r="O34" s="46"/>
      <c r="P34" s="46"/>
      <c r="Q34" s="45"/>
      <c r="R34" s="46"/>
      <c r="S34" s="46"/>
      <c r="T34" s="46"/>
      <c r="U34" s="45"/>
    </row>
    <row r="35" spans="1:21" ht="12" customHeight="1">
      <c r="A35" s="15"/>
      <c r="B35" s="15"/>
      <c r="C35" s="290"/>
      <c r="D35" s="46"/>
      <c r="E35" s="46"/>
      <c r="F35" s="46"/>
      <c r="G35" s="46"/>
      <c r="H35" s="45"/>
      <c r="I35" s="46"/>
      <c r="J35" s="46"/>
      <c r="K35" s="46"/>
      <c r="L35" s="46"/>
      <c r="M35" s="45"/>
      <c r="N35" s="46"/>
      <c r="O35" s="46"/>
      <c r="P35" s="46"/>
      <c r="Q35" s="45"/>
      <c r="R35" s="46"/>
      <c r="S35" s="46"/>
      <c r="T35" s="46"/>
      <c r="U35" s="45"/>
    </row>
    <row r="36" spans="1:21" ht="12" customHeight="1">
      <c r="A36" s="15"/>
      <c r="B36" s="15"/>
      <c r="C36" s="15" t="s">
        <v>31</v>
      </c>
      <c r="D36" s="46">
        <v>64908</v>
      </c>
      <c r="E36" s="46">
        <v>24619</v>
      </c>
      <c r="F36" s="46">
        <v>24703</v>
      </c>
      <c r="G36" s="46">
        <v>35344</v>
      </c>
      <c r="H36" s="45">
        <v>25947</v>
      </c>
      <c r="I36" s="46">
        <v>48187</v>
      </c>
      <c r="J36" s="46">
        <v>49853</v>
      </c>
      <c r="K36" s="46">
        <f>58188+494</f>
        <v>58682</v>
      </c>
      <c r="L36" s="46">
        <v>73658</v>
      </c>
      <c r="M36" s="45">
        <v>101806</v>
      </c>
      <c r="N36" s="46">
        <v>103469</v>
      </c>
      <c r="O36" s="46">
        <v>110858</v>
      </c>
      <c r="P36" s="46">
        <v>129088</v>
      </c>
      <c r="Q36" s="45">
        <v>65691</v>
      </c>
      <c r="R36" s="46">
        <v>100013</v>
      </c>
      <c r="S36" s="46">
        <v>136906</v>
      </c>
      <c r="T36" s="46">
        <v>128663</v>
      </c>
      <c r="U36" s="378">
        <v>157422</v>
      </c>
    </row>
    <row r="37" spans="1:21" ht="12" customHeight="1">
      <c r="A37" s="15"/>
      <c r="B37" s="15"/>
      <c r="C37" s="15" t="s">
        <v>32</v>
      </c>
      <c r="D37" s="46">
        <v>64714</v>
      </c>
      <c r="E37" s="46">
        <v>50623</v>
      </c>
      <c r="F37" s="46">
        <v>36800</v>
      </c>
      <c r="G37" s="46">
        <v>40341</v>
      </c>
      <c r="H37" s="45">
        <v>62989</v>
      </c>
      <c r="I37" s="46">
        <f>68482+4502</f>
        <v>72984</v>
      </c>
      <c r="J37" s="46">
        <f>89704+2921</f>
        <v>92625</v>
      </c>
      <c r="K37" s="46">
        <f>100554-494</f>
        <v>100060</v>
      </c>
      <c r="L37" s="46">
        <v>103869</v>
      </c>
      <c r="M37" s="45">
        <v>82908</v>
      </c>
      <c r="N37" s="46">
        <v>128592</v>
      </c>
      <c r="O37" s="46">
        <v>65131</v>
      </c>
      <c r="P37" s="46">
        <v>51656</v>
      </c>
      <c r="Q37" s="45">
        <v>48659</v>
      </c>
      <c r="R37" s="46">
        <v>38576</v>
      </c>
      <c r="S37" s="46">
        <v>26152</v>
      </c>
      <c r="T37" s="46">
        <v>25069</v>
      </c>
      <c r="U37" s="378">
        <v>23401</v>
      </c>
    </row>
    <row r="38" spans="1:21" ht="12" customHeight="1">
      <c r="A38" s="15"/>
      <c r="B38" s="15"/>
      <c r="C38" s="15" t="s">
        <v>33</v>
      </c>
      <c r="D38" s="46">
        <v>81090</v>
      </c>
      <c r="E38" s="46">
        <v>75266</v>
      </c>
      <c r="F38" s="46">
        <v>78668</v>
      </c>
      <c r="G38" s="46">
        <v>115723</v>
      </c>
      <c r="H38" s="45">
        <v>102343</v>
      </c>
      <c r="I38" s="46">
        <f>98733-4502</f>
        <v>94231</v>
      </c>
      <c r="J38" s="46">
        <f>130646-2921</f>
        <v>127725</v>
      </c>
      <c r="K38" s="46">
        <f>103549</f>
        <v>103549</v>
      </c>
      <c r="L38" s="46">
        <v>84741</v>
      </c>
      <c r="M38" s="45">
        <v>80767</v>
      </c>
      <c r="N38" s="46">
        <v>88541</v>
      </c>
      <c r="O38" s="46">
        <v>110361</v>
      </c>
      <c r="P38" s="46">
        <v>84835</v>
      </c>
      <c r="Q38" s="45">
        <v>100012</v>
      </c>
      <c r="R38" s="46">
        <v>101741</v>
      </c>
      <c r="S38" s="46">
        <v>140182</v>
      </c>
      <c r="T38" s="46">
        <v>107931</v>
      </c>
      <c r="U38" s="378">
        <v>98363</v>
      </c>
    </row>
    <row r="39" spans="1:21" s="2" customFormat="1" ht="12" customHeight="1">
      <c r="A39" s="15"/>
      <c r="B39" s="15"/>
      <c r="C39" s="15" t="s">
        <v>34</v>
      </c>
      <c r="D39" s="46">
        <v>873</v>
      </c>
      <c r="E39" s="46">
        <v>1715</v>
      </c>
      <c r="F39" s="46">
        <v>2092</v>
      </c>
      <c r="G39" s="46">
        <v>762</v>
      </c>
      <c r="H39" s="45">
        <v>2898</v>
      </c>
      <c r="I39" s="46">
        <v>1055</v>
      </c>
      <c r="J39" s="46">
        <v>1876</v>
      </c>
      <c r="K39" s="46">
        <v>759</v>
      </c>
      <c r="L39" s="46">
        <v>3015</v>
      </c>
      <c r="M39" s="45">
        <v>1209</v>
      </c>
      <c r="N39" s="46">
        <v>3703</v>
      </c>
      <c r="O39" s="46">
        <v>1778</v>
      </c>
      <c r="P39" s="46">
        <v>358</v>
      </c>
      <c r="Q39" s="45">
        <v>1034</v>
      </c>
      <c r="R39" s="46">
        <v>1760</v>
      </c>
      <c r="S39" s="46">
        <v>1399</v>
      </c>
      <c r="T39" s="46">
        <v>493</v>
      </c>
      <c r="U39" s="378">
        <v>1297</v>
      </c>
    </row>
    <row r="40" spans="1:21" ht="12" customHeight="1">
      <c r="A40" s="15"/>
      <c r="B40" s="15"/>
      <c r="C40" s="15" t="s">
        <v>35</v>
      </c>
      <c r="D40" s="46">
        <v>3147</v>
      </c>
      <c r="E40" s="46">
        <v>2861</v>
      </c>
      <c r="F40" s="46">
        <v>3211</v>
      </c>
      <c r="G40" s="46">
        <v>5668</v>
      </c>
      <c r="H40" s="45">
        <v>4693</v>
      </c>
      <c r="I40" s="46">
        <v>4754</v>
      </c>
      <c r="J40" s="46">
        <v>2868</v>
      </c>
      <c r="K40" s="46">
        <v>4076</v>
      </c>
      <c r="L40" s="46">
        <v>3541</v>
      </c>
      <c r="M40" s="45">
        <v>3620</v>
      </c>
      <c r="N40" s="46">
        <v>5702</v>
      </c>
      <c r="O40" s="46">
        <v>5579</v>
      </c>
      <c r="P40" s="46">
        <v>4690</v>
      </c>
      <c r="Q40" s="45">
        <v>3699</v>
      </c>
      <c r="R40" s="46">
        <v>6090</v>
      </c>
      <c r="S40" s="46">
        <v>7185</v>
      </c>
      <c r="T40" s="46">
        <v>4091</v>
      </c>
      <c r="U40" s="378">
        <v>3351</v>
      </c>
    </row>
    <row r="41" spans="1:21" ht="12" customHeight="1">
      <c r="A41" s="15"/>
      <c r="B41" s="15"/>
      <c r="C41" s="15" t="s">
        <v>179</v>
      </c>
      <c r="D41" s="46"/>
      <c r="E41" s="46"/>
      <c r="F41" s="46"/>
      <c r="G41" s="46"/>
      <c r="H41" s="45"/>
      <c r="I41" s="46"/>
      <c r="J41" s="46">
        <v>0</v>
      </c>
      <c r="K41" s="46">
        <v>0</v>
      </c>
      <c r="L41" s="46">
        <v>0</v>
      </c>
      <c r="M41" s="45">
        <v>0</v>
      </c>
      <c r="N41" s="46">
        <v>0</v>
      </c>
      <c r="O41" s="46">
        <v>0</v>
      </c>
      <c r="P41" s="46">
        <v>0</v>
      </c>
      <c r="Q41" s="45">
        <v>0</v>
      </c>
      <c r="R41" s="46">
        <v>0</v>
      </c>
      <c r="S41" s="46">
        <v>1217</v>
      </c>
      <c r="T41" s="46">
        <v>0</v>
      </c>
      <c r="U41" s="378">
        <v>0</v>
      </c>
    </row>
    <row r="42" spans="1:21" ht="12" customHeight="1">
      <c r="A42" s="38"/>
      <c r="B42" s="38"/>
      <c r="C42" s="38" t="s">
        <v>36</v>
      </c>
      <c r="D42" s="48">
        <v>39194</v>
      </c>
      <c r="E42" s="48">
        <v>44462</v>
      </c>
      <c r="F42" s="48">
        <v>36764</v>
      </c>
      <c r="G42" s="48">
        <v>37069</v>
      </c>
      <c r="H42" s="47">
        <v>52168</v>
      </c>
      <c r="I42" s="48">
        <v>40013</v>
      </c>
      <c r="J42" s="48">
        <v>37673</v>
      </c>
      <c r="K42" s="48">
        <v>40097</v>
      </c>
      <c r="L42" s="48">
        <v>51810</v>
      </c>
      <c r="M42" s="47">
        <v>44295</v>
      </c>
      <c r="N42" s="48">
        <v>37609</v>
      </c>
      <c r="O42" s="48">
        <v>36129</v>
      </c>
      <c r="P42" s="48">
        <v>47232</v>
      </c>
      <c r="Q42" s="47">
        <v>40386</v>
      </c>
      <c r="R42" s="48">
        <v>39118</v>
      </c>
      <c r="S42" s="48">
        <v>39142</v>
      </c>
      <c r="T42" s="48">
        <v>38928</v>
      </c>
      <c r="U42" s="379">
        <v>43495</v>
      </c>
    </row>
    <row r="43" spans="1:21" ht="12" customHeight="1">
      <c r="A43" s="15"/>
      <c r="B43" s="15"/>
      <c r="C43" s="15"/>
      <c r="D43" s="46"/>
      <c r="E43" s="46"/>
      <c r="F43" s="46"/>
      <c r="G43" s="46"/>
      <c r="H43" s="45"/>
      <c r="I43" s="46"/>
      <c r="J43" s="46"/>
      <c r="K43" s="46"/>
      <c r="L43" s="46"/>
      <c r="M43" s="45"/>
      <c r="N43" s="46"/>
      <c r="O43" s="46"/>
      <c r="P43" s="46"/>
      <c r="Q43" s="45"/>
      <c r="R43" s="46"/>
      <c r="S43" s="46"/>
      <c r="T43" s="46"/>
      <c r="U43" s="378"/>
    </row>
    <row r="44" spans="1:21" ht="12" customHeight="1">
      <c r="A44" s="288"/>
      <c r="B44" s="289" t="s">
        <v>37</v>
      </c>
      <c r="C44" s="289"/>
      <c r="D44" s="49">
        <v>253926</v>
      </c>
      <c r="E44" s="49">
        <v>199546</v>
      </c>
      <c r="F44" s="49">
        <v>182238</v>
      </c>
      <c r="G44" s="49">
        <v>234907</v>
      </c>
      <c r="H44" s="49">
        <v>251038</v>
      </c>
      <c r="I44" s="49">
        <v>261224</v>
      </c>
      <c r="J44" s="49">
        <v>312620</v>
      </c>
      <c r="K44" s="49">
        <f>SUM(K36:K42)</f>
        <v>307223</v>
      </c>
      <c r="L44" s="49">
        <v>320634</v>
      </c>
      <c r="M44" s="49">
        <v>314605</v>
      </c>
      <c r="N44" s="49">
        <v>367616</v>
      </c>
      <c r="O44" s="49">
        <v>329836</v>
      </c>
      <c r="P44" s="49">
        <v>317859</v>
      </c>
      <c r="Q44" s="49">
        <v>259481</v>
      </c>
      <c r="R44" s="49">
        <v>287298</v>
      </c>
      <c r="S44" s="49">
        <v>352183</v>
      </c>
      <c r="T44" s="49">
        <v>305175</v>
      </c>
      <c r="U44" s="380">
        <v>327329</v>
      </c>
    </row>
    <row r="45" spans="1:21" ht="12" customHeight="1">
      <c r="A45" s="15"/>
      <c r="B45" s="15"/>
      <c r="C45" s="15"/>
      <c r="D45" s="46"/>
      <c r="E45" s="46"/>
      <c r="F45" s="46"/>
      <c r="G45" s="46"/>
      <c r="H45" s="45"/>
      <c r="I45" s="46"/>
      <c r="J45" s="46"/>
      <c r="K45" s="46"/>
      <c r="L45" s="46"/>
      <c r="M45" s="45"/>
      <c r="N45" s="46"/>
      <c r="O45" s="46"/>
      <c r="P45" s="46"/>
      <c r="Q45" s="45"/>
      <c r="R45" s="46"/>
      <c r="S45" s="46"/>
      <c r="T45" s="46"/>
      <c r="U45" s="45"/>
    </row>
    <row r="46" spans="1:21" ht="12" customHeight="1">
      <c r="A46" s="15"/>
      <c r="B46" s="14" t="s">
        <v>38</v>
      </c>
      <c r="C46" s="15"/>
      <c r="D46" s="46"/>
      <c r="E46" s="46"/>
      <c r="F46" s="46"/>
      <c r="G46" s="46"/>
      <c r="H46" s="45"/>
      <c r="I46" s="46"/>
      <c r="J46" s="46"/>
      <c r="K46" s="46"/>
      <c r="L46" s="46"/>
      <c r="M46" s="45"/>
      <c r="N46" s="46"/>
      <c r="O46" s="46"/>
      <c r="P46" s="46"/>
      <c r="Q46" s="45"/>
      <c r="R46" s="46"/>
      <c r="S46" s="46"/>
      <c r="T46" s="46"/>
      <c r="U46" s="45"/>
    </row>
    <row r="47" spans="1:21" ht="12" customHeight="1">
      <c r="A47" s="15"/>
      <c r="B47" s="15"/>
      <c r="C47" s="290"/>
      <c r="D47" s="46"/>
      <c r="E47" s="46"/>
      <c r="F47" s="46"/>
      <c r="G47" s="46"/>
      <c r="H47" s="45"/>
      <c r="I47" s="46"/>
      <c r="J47" s="46"/>
      <c r="K47" s="46"/>
      <c r="L47" s="46"/>
      <c r="M47" s="45"/>
      <c r="N47" s="46"/>
      <c r="O47" s="46"/>
      <c r="P47" s="46"/>
      <c r="Q47" s="45"/>
      <c r="R47" s="46"/>
      <c r="S47" s="46"/>
      <c r="T47" s="46"/>
      <c r="U47" s="45"/>
    </row>
    <row r="48" spans="1:21" ht="12" customHeight="1">
      <c r="A48" s="15"/>
      <c r="B48" s="15"/>
      <c r="C48" s="15" t="s">
        <v>31</v>
      </c>
      <c r="D48" s="46">
        <v>216121</v>
      </c>
      <c r="E48" s="46">
        <v>281365</v>
      </c>
      <c r="F48" s="46">
        <v>281849</v>
      </c>
      <c r="G48" s="46">
        <v>261126</v>
      </c>
      <c r="H48" s="45">
        <v>265830</v>
      </c>
      <c r="I48" s="46">
        <v>237024</v>
      </c>
      <c r="J48" s="46">
        <v>237248</v>
      </c>
      <c r="K48" s="46">
        <f>239061+461</f>
        <v>239522</v>
      </c>
      <c r="L48" s="46">
        <v>226695</v>
      </c>
      <c r="M48" s="45">
        <v>194266</v>
      </c>
      <c r="N48" s="46">
        <v>192972</v>
      </c>
      <c r="O48" s="46">
        <v>245071</v>
      </c>
      <c r="P48" s="46">
        <v>239661</v>
      </c>
      <c r="Q48" s="45">
        <v>297317</v>
      </c>
      <c r="R48" s="46">
        <v>263106</v>
      </c>
      <c r="S48" s="46">
        <v>220088</v>
      </c>
      <c r="T48" s="46">
        <v>220625</v>
      </c>
      <c r="U48" s="378">
        <v>198291</v>
      </c>
    </row>
    <row r="49" spans="1:21" ht="12" customHeight="1">
      <c r="A49" s="15"/>
      <c r="B49" s="15"/>
      <c r="C49" s="15" t="s">
        <v>32</v>
      </c>
      <c r="D49" s="46">
        <v>17504</v>
      </c>
      <c r="E49" s="46">
        <v>16025</v>
      </c>
      <c r="F49" s="46">
        <v>7372</v>
      </c>
      <c r="G49" s="46">
        <v>5498</v>
      </c>
      <c r="H49" s="45">
        <v>5531</v>
      </c>
      <c r="I49" s="46">
        <v>35014</v>
      </c>
      <c r="J49" s="46">
        <v>28745</v>
      </c>
      <c r="K49" s="46">
        <f>26675-461</f>
        <v>26214</v>
      </c>
      <c r="L49" s="46">
        <v>25776</v>
      </c>
      <c r="M49" s="45">
        <v>23990</v>
      </c>
      <c r="N49" s="46">
        <v>24007</v>
      </c>
      <c r="O49" s="46">
        <v>59422</v>
      </c>
      <c r="P49" s="46">
        <v>58268</v>
      </c>
      <c r="Q49" s="45">
        <v>55671</v>
      </c>
      <c r="R49" s="46">
        <v>55964</v>
      </c>
      <c r="S49" s="46">
        <v>54857</v>
      </c>
      <c r="T49" s="46">
        <v>53280</v>
      </c>
      <c r="U49" s="378">
        <v>52332</v>
      </c>
    </row>
    <row r="50" spans="1:21" s="2" customFormat="1" ht="12" customHeight="1">
      <c r="A50" s="15"/>
      <c r="B50" s="15"/>
      <c r="C50" s="15" t="s">
        <v>39</v>
      </c>
      <c r="D50" s="46">
        <v>27403</v>
      </c>
      <c r="E50" s="46">
        <v>24831</v>
      </c>
      <c r="F50" s="46">
        <v>25386</v>
      </c>
      <c r="G50" s="46">
        <v>22428</v>
      </c>
      <c r="H50" s="45">
        <v>20421</v>
      </c>
      <c r="I50" s="46">
        <v>19508</v>
      </c>
      <c r="J50" s="46">
        <v>19215</v>
      </c>
      <c r="K50" s="46">
        <f>18829+246</f>
        <v>19075</v>
      </c>
      <c r="L50" s="46">
        <v>19469</v>
      </c>
      <c r="M50" s="45">
        <v>19533</v>
      </c>
      <c r="N50" s="46">
        <v>20344</v>
      </c>
      <c r="O50" s="46">
        <v>22064</v>
      </c>
      <c r="P50" s="46">
        <v>22334</v>
      </c>
      <c r="Q50" s="45">
        <v>23958</v>
      </c>
      <c r="R50" s="46">
        <v>24315</v>
      </c>
      <c r="S50" s="46">
        <v>23813</v>
      </c>
      <c r="T50" s="46">
        <v>25309</v>
      </c>
      <c r="U50" s="378">
        <v>27261</v>
      </c>
    </row>
    <row r="51" spans="1:21" ht="12" customHeight="1">
      <c r="A51" s="15"/>
      <c r="B51" s="15"/>
      <c r="C51" s="15" t="s">
        <v>40</v>
      </c>
      <c r="D51" s="46">
        <v>11088</v>
      </c>
      <c r="E51" s="46">
        <v>9845</v>
      </c>
      <c r="F51" s="46">
        <v>9434</v>
      </c>
      <c r="G51" s="46">
        <v>10858</v>
      </c>
      <c r="H51" s="45">
        <v>10938</v>
      </c>
      <c r="I51" s="46">
        <v>8097</v>
      </c>
      <c r="J51" s="46">
        <v>8547</v>
      </c>
      <c r="K51" s="46">
        <v>8516</v>
      </c>
      <c r="L51" s="46">
        <v>8750</v>
      </c>
      <c r="M51" s="45">
        <v>9030</v>
      </c>
      <c r="N51" s="46">
        <v>8624</v>
      </c>
      <c r="O51" s="46">
        <v>8816</v>
      </c>
      <c r="P51" s="46">
        <v>9126</v>
      </c>
      <c r="Q51" s="45">
        <v>9327</v>
      </c>
      <c r="R51" s="46">
        <v>9088</v>
      </c>
      <c r="S51" s="46">
        <v>9907</v>
      </c>
      <c r="T51" s="46">
        <v>9556</v>
      </c>
      <c r="U51" s="378">
        <v>9311</v>
      </c>
    </row>
    <row r="52" spans="1:21" ht="12" customHeight="1">
      <c r="A52" s="38"/>
      <c r="B52" s="38"/>
      <c r="C52" s="38" t="s">
        <v>41</v>
      </c>
      <c r="D52" s="48">
        <v>938</v>
      </c>
      <c r="E52" s="48">
        <v>950</v>
      </c>
      <c r="F52" s="48">
        <v>949</v>
      </c>
      <c r="G52" s="48">
        <v>944</v>
      </c>
      <c r="H52" s="47">
        <v>984</v>
      </c>
      <c r="I52" s="48">
        <v>970</v>
      </c>
      <c r="J52" s="48">
        <v>981</v>
      </c>
      <c r="K52" s="48">
        <v>1122</v>
      </c>
      <c r="L52" s="48">
        <v>1150</v>
      </c>
      <c r="M52" s="47">
        <v>1106</v>
      </c>
      <c r="N52" s="48">
        <v>1047</v>
      </c>
      <c r="O52" s="48">
        <v>1169</v>
      </c>
      <c r="P52" s="48">
        <v>1191</v>
      </c>
      <c r="Q52" s="47">
        <v>1148</v>
      </c>
      <c r="R52" s="48">
        <v>1138</v>
      </c>
      <c r="S52" s="48">
        <v>1245</v>
      </c>
      <c r="T52" s="48">
        <v>1269</v>
      </c>
      <c r="U52" s="379">
        <v>1218</v>
      </c>
    </row>
    <row r="53" spans="1:21" ht="12" customHeight="1">
      <c r="A53" s="15"/>
      <c r="B53" s="15"/>
      <c r="C53" s="290"/>
      <c r="D53" s="54"/>
      <c r="E53" s="54"/>
      <c r="F53" s="54"/>
      <c r="G53" s="54"/>
      <c r="H53" s="53"/>
      <c r="I53" s="54"/>
      <c r="J53" s="54"/>
      <c r="K53" s="54"/>
      <c r="L53" s="54"/>
      <c r="M53" s="53"/>
      <c r="N53" s="54"/>
      <c r="O53" s="54"/>
      <c r="P53" s="54"/>
      <c r="Q53" s="53"/>
      <c r="R53" s="54"/>
      <c r="S53" s="54"/>
      <c r="T53" s="54"/>
      <c r="U53" s="381"/>
    </row>
    <row r="54" spans="1:21" ht="12" customHeight="1">
      <c r="A54" s="291"/>
      <c r="B54" s="289" t="s">
        <v>42</v>
      </c>
      <c r="C54" s="292"/>
      <c r="D54" s="49">
        <v>273054</v>
      </c>
      <c r="E54" s="49">
        <v>333016</v>
      </c>
      <c r="F54" s="49">
        <v>324990</v>
      </c>
      <c r="G54" s="49">
        <v>300854</v>
      </c>
      <c r="H54" s="49">
        <v>303704</v>
      </c>
      <c r="I54" s="49">
        <v>300613</v>
      </c>
      <c r="J54" s="49">
        <v>294736</v>
      </c>
      <c r="K54" s="49">
        <f>SUM(K48:K52)</f>
        <v>294449</v>
      </c>
      <c r="L54" s="49">
        <v>281840</v>
      </c>
      <c r="M54" s="49">
        <v>247925</v>
      </c>
      <c r="N54" s="49">
        <v>246994</v>
      </c>
      <c r="O54" s="49">
        <v>336542</v>
      </c>
      <c r="P54" s="49">
        <v>330580</v>
      </c>
      <c r="Q54" s="49">
        <v>387421</v>
      </c>
      <c r="R54" s="49">
        <v>353611</v>
      </c>
      <c r="S54" s="49">
        <v>309910</v>
      </c>
      <c r="T54" s="49">
        <v>310039</v>
      </c>
      <c r="U54" s="380">
        <v>288413</v>
      </c>
    </row>
    <row r="55" spans="1:21" ht="12" customHeight="1">
      <c r="A55" s="290"/>
      <c r="B55" s="290"/>
      <c r="C55" s="290"/>
      <c r="D55" s="46"/>
      <c r="E55" s="46"/>
      <c r="F55" s="46"/>
      <c r="G55" s="46"/>
      <c r="H55" s="45"/>
      <c r="I55" s="46"/>
      <c r="J55" s="46"/>
      <c r="K55" s="46"/>
      <c r="L55" s="46"/>
      <c r="M55" s="45"/>
      <c r="N55" s="46"/>
      <c r="O55" s="46"/>
      <c r="P55" s="46"/>
      <c r="Q55" s="45"/>
      <c r="R55" s="46"/>
      <c r="S55" s="46"/>
      <c r="T55" s="46"/>
      <c r="U55" s="45"/>
    </row>
    <row r="56" spans="1:21" ht="12" customHeight="1">
      <c r="A56" s="289" t="s">
        <v>43</v>
      </c>
      <c r="B56" s="289"/>
      <c r="C56" s="289"/>
      <c r="D56" s="49">
        <v>526980</v>
      </c>
      <c r="E56" s="49">
        <v>532562</v>
      </c>
      <c r="F56" s="49">
        <v>507228</v>
      </c>
      <c r="G56" s="49">
        <v>535761</v>
      </c>
      <c r="H56" s="49">
        <v>554742</v>
      </c>
      <c r="I56" s="49">
        <v>561837</v>
      </c>
      <c r="J56" s="49">
        <v>607356</v>
      </c>
      <c r="K56" s="49">
        <f>SUM(K44,K54)</f>
        <v>601672</v>
      </c>
      <c r="L56" s="49">
        <v>602474</v>
      </c>
      <c r="M56" s="49">
        <v>562530</v>
      </c>
      <c r="N56" s="49">
        <v>614610</v>
      </c>
      <c r="O56" s="49">
        <v>666378</v>
      </c>
      <c r="P56" s="49">
        <v>648439</v>
      </c>
      <c r="Q56" s="49">
        <v>646902</v>
      </c>
      <c r="R56" s="49">
        <v>640909</v>
      </c>
      <c r="S56" s="49">
        <v>662093</v>
      </c>
      <c r="T56" s="49">
        <v>615214</v>
      </c>
      <c r="U56" s="380">
        <v>615742</v>
      </c>
    </row>
    <row r="57" spans="1:21" ht="12" customHeight="1">
      <c r="A57" s="15"/>
      <c r="B57" s="15"/>
      <c r="C57" s="15"/>
      <c r="D57" s="46"/>
      <c r="E57" s="46"/>
      <c r="F57" s="46"/>
      <c r="G57" s="46"/>
      <c r="H57" s="45"/>
      <c r="I57" s="46"/>
      <c r="J57" s="46"/>
      <c r="K57" s="46"/>
      <c r="L57" s="46"/>
      <c r="M57" s="45"/>
      <c r="N57" s="46"/>
      <c r="O57" s="46"/>
      <c r="P57" s="46"/>
      <c r="Q57" s="45"/>
      <c r="R57" s="46"/>
      <c r="S57" s="46"/>
      <c r="T57" s="46"/>
      <c r="U57" s="45"/>
    </row>
    <row r="58" spans="1:21" ht="12" customHeight="1">
      <c r="A58" s="14" t="s">
        <v>44</v>
      </c>
      <c r="B58" s="15"/>
      <c r="C58" s="15"/>
      <c r="D58" s="46"/>
      <c r="E58" s="46"/>
      <c r="F58" s="46"/>
      <c r="G58" s="46"/>
      <c r="H58" s="45"/>
      <c r="I58" s="46"/>
      <c r="J58" s="46"/>
      <c r="K58" s="46"/>
      <c r="L58" s="46"/>
      <c r="M58" s="45"/>
      <c r="N58" s="46"/>
      <c r="O58" s="46"/>
      <c r="P58" s="46"/>
      <c r="Q58" s="45"/>
      <c r="R58" s="46"/>
      <c r="S58" s="46"/>
      <c r="T58" s="46"/>
      <c r="U58" s="45"/>
    </row>
    <row r="59" spans="1:21" ht="12" customHeight="1">
      <c r="A59" s="15"/>
      <c r="B59" s="15"/>
      <c r="C59" s="15"/>
      <c r="D59" s="46"/>
      <c r="E59" s="46"/>
      <c r="F59" s="46"/>
      <c r="G59" s="46"/>
      <c r="H59" s="45"/>
      <c r="I59" s="46"/>
      <c r="J59" s="46"/>
      <c r="K59" s="46"/>
      <c r="L59" s="46"/>
      <c r="M59" s="45"/>
      <c r="N59" s="46"/>
      <c r="O59" s="46"/>
      <c r="P59" s="46"/>
      <c r="Q59" s="45"/>
      <c r="R59" s="46"/>
      <c r="S59" s="46"/>
      <c r="T59" s="46"/>
      <c r="U59" s="45"/>
    </row>
    <row r="60" spans="1:21" ht="12" customHeight="1">
      <c r="A60" s="15"/>
      <c r="B60" s="14" t="s">
        <v>45</v>
      </c>
      <c r="C60" s="15"/>
      <c r="D60" s="46"/>
      <c r="E60" s="46"/>
      <c r="F60" s="46"/>
      <c r="G60" s="46"/>
      <c r="H60" s="45"/>
      <c r="I60" s="46"/>
      <c r="J60" s="46"/>
      <c r="K60" s="46"/>
      <c r="L60" s="46"/>
      <c r="M60" s="45"/>
      <c r="N60" s="46"/>
      <c r="O60" s="46"/>
      <c r="P60" s="46"/>
      <c r="Q60" s="45"/>
      <c r="R60" s="46"/>
      <c r="S60" s="46"/>
      <c r="T60" s="46"/>
      <c r="U60" s="45"/>
    </row>
    <row r="61" spans="1:21" ht="12" customHeight="1">
      <c r="A61" s="15"/>
      <c r="B61" s="15"/>
      <c r="C61" s="15" t="s">
        <v>46</v>
      </c>
      <c r="D61" s="46">
        <v>104275</v>
      </c>
      <c r="E61" s="46">
        <v>104275</v>
      </c>
      <c r="F61" s="46">
        <v>104275</v>
      </c>
      <c r="G61" s="46">
        <v>104275</v>
      </c>
      <c r="H61" s="45">
        <v>104275</v>
      </c>
      <c r="I61" s="46">
        <v>104275</v>
      </c>
      <c r="J61" s="46">
        <v>104275</v>
      </c>
      <c r="K61" s="46">
        <v>104275</v>
      </c>
      <c r="L61" s="46">
        <v>104275</v>
      </c>
      <c r="M61" s="45">
        <v>104275</v>
      </c>
      <c r="N61" s="46">
        <v>104275</v>
      </c>
      <c r="O61" s="46">
        <v>104275</v>
      </c>
      <c r="P61" s="46">
        <v>104275</v>
      </c>
      <c r="Q61" s="45">
        <v>104275</v>
      </c>
      <c r="R61" s="46">
        <v>104275</v>
      </c>
      <c r="S61" s="46">
        <v>104275</v>
      </c>
      <c r="T61" s="46">
        <v>104275</v>
      </c>
      <c r="U61" s="378">
        <v>104275</v>
      </c>
    </row>
    <row r="62" spans="1:21" ht="12" customHeight="1">
      <c r="A62" s="15"/>
      <c r="B62" s="15"/>
      <c r="C62" s="15" t="s">
        <v>47</v>
      </c>
      <c r="D62" s="46">
        <v>27379</v>
      </c>
      <c r="E62" s="46">
        <v>27379</v>
      </c>
      <c r="F62" s="46">
        <v>27379</v>
      </c>
      <c r="G62" s="46">
        <v>27383</v>
      </c>
      <c r="H62" s="45">
        <v>27384</v>
      </c>
      <c r="I62" s="46">
        <v>27385</v>
      </c>
      <c r="J62" s="46">
        <v>27379</v>
      </c>
      <c r="K62" s="46">
        <v>27387</v>
      </c>
      <c r="L62" s="46">
        <v>27388</v>
      </c>
      <c r="M62" s="45">
        <v>27392</v>
      </c>
      <c r="N62" s="46">
        <v>27395</v>
      </c>
      <c r="O62" s="46">
        <v>27396</v>
      </c>
      <c r="P62" s="46">
        <v>27404</v>
      </c>
      <c r="Q62" s="45">
        <v>27406</v>
      </c>
      <c r="R62" s="46">
        <v>27408</v>
      </c>
      <c r="S62" s="46">
        <v>27412</v>
      </c>
      <c r="T62" s="46">
        <v>27420</v>
      </c>
      <c r="U62" s="378">
        <v>27390</v>
      </c>
    </row>
    <row r="63" spans="1:21" ht="12" customHeight="1">
      <c r="A63" s="15"/>
      <c r="B63" s="15"/>
      <c r="C63" s="15" t="s">
        <v>143</v>
      </c>
      <c r="D63" s="46">
        <v>-307</v>
      </c>
      <c r="E63" s="46">
        <v>-307</v>
      </c>
      <c r="F63" s="46">
        <v>-307</v>
      </c>
      <c r="G63" s="46">
        <v>-307</v>
      </c>
      <c r="H63" s="45">
        <v>-307</v>
      </c>
      <c r="I63" s="46">
        <v>-307</v>
      </c>
      <c r="J63" s="46">
        <v>-307</v>
      </c>
      <c r="K63" s="46">
        <v>-307</v>
      </c>
      <c r="L63" s="46">
        <v>-307</v>
      </c>
      <c r="M63" s="45">
        <v>-307</v>
      </c>
      <c r="N63" s="46">
        <v>-307</v>
      </c>
      <c r="O63" s="46">
        <v>-307</v>
      </c>
      <c r="P63" s="46">
        <v>-307</v>
      </c>
      <c r="Q63" s="45">
        <v>-307</v>
      </c>
      <c r="R63" s="46">
        <v>-307</v>
      </c>
      <c r="S63" s="46">
        <v>-307</v>
      </c>
      <c r="T63" s="46">
        <v>-307</v>
      </c>
      <c r="U63" s="378">
        <v>-275</v>
      </c>
    </row>
    <row r="64" spans="1:21" ht="12" customHeight="1">
      <c r="A64" s="15"/>
      <c r="B64" s="15"/>
      <c r="C64" s="15" t="s">
        <v>48</v>
      </c>
      <c r="D64" s="46">
        <v>338727</v>
      </c>
      <c r="E64" s="46">
        <v>297290</v>
      </c>
      <c r="F64" s="46">
        <v>312065</v>
      </c>
      <c r="G64" s="46">
        <v>310452</v>
      </c>
      <c r="H64" s="45">
        <v>312147</v>
      </c>
      <c r="I64" s="46">
        <v>272237</v>
      </c>
      <c r="J64" s="46">
        <v>281542</v>
      </c>
      <c r="K64" s="46">
        <f>281916-121</f>
        <v>281795</v>
      </c>
      <c r="L64" s="46">
        <v>286623</v>
      </c>
      <c r="M64" s="45">
        <v>298206</v>
      </c>
      <c r="N64" s="46">
        <v>308866</v>
      </c>
      <c r="O64" s="46">
        <v>310406</v>
      </c>
      <c r="P64" s="46">
        <v>312912</v>
      </c>
      <c r="Q64" s="45">
        <v>324322</v>
      </c>
      <c r="R64" s="46">
        <v>333661</v>
      </c>
      <c r="S64" s="46">
        <v>337014</v>
      </c>
      <c r="T64" s="46">
        <v>347729</v>
      </c>
      <c r="U64" s="378">
        <v>343466</v>
      </c>
    </row>
    <row r="65" spans="1:21" s="2" customFormat="1" ht="12" customHeight="1">
      <c r="A65" s="38"/>
      <c r="B65" s="38"/>
      <c r="C65" s="38" t="s">
        <v>49</v>
      </c>
      <c r="D65" s="48">
        <v>23061</v>
      </c>
      <c r="E65" s="48">
        <v>19457</v>
      </c>
      <c r="F65" s="48">
        <v>17236</v>
      </c>
      <c r="G65" s="48">
        <v>21253</v>
      </c>
      <c r="H65" s="47">
        <v>27732</v>
      </c>
      <c r="I65" s="48">
        <v>23420</v>
      </c>
      <c r="J65" s="48">
        <v>24972</v>
      </c>
      <c r="K65" s="48">
        <f>24318</f>
        <v>24318</v>
      </c>
      <c r="L65" s="48">
        <v>28743</v>
      </c>
      <c r="M65" s="47">
        <v>30044</v>
      </c>
      <c r="N65" s="48">
        <v>30230</v>
      </c>
      <c r="O65" s="48">
        <v>32184</v>
      </c>
      <c r="P65" s="48">
        <v>27486</v>
      </c>
      <c r="Q65" s="47">
        <v>32197</v>
      </c>
      <c r="R65" s="48">
        <v>31701</v>
      </c>
      <c r="S65" s="48">
        <v>31824</v>
      </c>
      <c r="T65" s="48">
        <v>32087</v>
      </c>
      <c r="U65" s="379">
        <v>32584.000000000004</v>
      </c>
    </row>
    <row r="66" spans="1:21" ht="12" customHeight="1">
      <c r="A66" s="15"/>
      <c r="B66" s="14" t="s">
        <v>50</v>
      </c>
      <c r="C66" s="15"/>
      <c r="D66" s="46">
        <v>493135</v>
      </c>
      <c r="E66" s="46">
        <v>448094</v>
      </c>
      <c r="F66" s="46">
        <v>460648</v>
      </c>
      <c r="G66" s="46">
        <v>463056</v>
      </c>
      <c r="H66" s="45">
        <v>471231</v>
      </c>
      <c r="I66" s="46">
        <v>427010</v>
      </c>
      <c r="J66" s="46">
        <v>437861</v>
      </c>
      <c r="K66" s="46">
        <f>SUM(K61:K65)</f>
        <v>437468</v>
      </c>
      <c r="L66" s="46">
        <v>446722</v>
      </c>
      <c r="M66" s="45">
        <v>459610</v>
      </c>
      <c r="N66" s="46">
        <v>470459</v>
      </c>
      <c r="O66" s="46">
        <v>473954</v>
      </c>
      <c r="P66" s="46">
        <v>471770</v>
      </c>
      <c r="Q66" s="45">
        <v>487893</v>
      </c>
      <c r="R66" s="46">
        <v>496738</v>
      </c>
      <c r="S66" s="46">
        <v>500218</v>
      </c>
      <c r="T66" s="46">
        <v>511204</v>
      </c>
      <c r="U66" s="378">
        <v>507440</v>
      </c>
    </row>
    <row r="67" spans="1:21" ht="12" customHeight="1">
      <c r="A67" s="38"/>
      <c r="B67" s="39" t="s">
        <v>13</v>
      </c>
      <c r="C67" s="39"/>
      <c r="D67" s="48">
        <v>66617</v>
      </c>
      <c r="E67" s="48">
        <v>53597</v>
      </c>
      <c r="F67" s="48">
        <v>56965</v>
      </c>
      <c r="G67" s="48">
        <v>59027</v>
      </c>
      <c r="H67" s="47">
        <v>50739</v>
      </c>
      <c r="I67" s="48">
        <v>49216</v>
      </c>
      <c r="J67" s="48">
        <v>51350</v>
      </c>
      <c r="K67" s="48">
        <f>52162-54</f>
        <v>52108</v>
      </c>
      <c r="L67" s="48">
        <v>47413</v>
      </c>
      <c r="M67" s="47">
        <v>47341</v>
      </c>
      <c r="N67" s="48">
        <v>48481</v>
      </c>
      <c r="O67" s="48">
        <v>50444</v>
      </c>
      <c r="P67" s="48">
        <v>48781</v>
      </c>
      <c r="Q67" s="47">
        <v>45667</v>
      </c>
      <c r="R67" s="48">
        <v>46668</v>
      </c>
      <c r="S67" s="48">
        <v>44713</v>
      </c>
      <c r="T67" s="48">
        <v>45563</v>
      </c>
      <c r="U67" s="47">
        <v>41363</v>
      </c>
    </row>
    <row r="68" spans="1:21" ht="12" customHeight="1">
      <c r="A68" s="289" t="s">
        <v>51</v>
      </c>
      <c r="B68" s="292"/>
      <c r="C68" s="289"/>
      <c r="D68" s="49">
        <v>559752</v>
      </c>
      <c r="E68" s="49">
        <v>501691</v>
      </c>
      <c r="F68" s="49">
        <v>517613</v>
      </c>
      <c r="G68" s="49">
        <v>522083</v>
      </c>
      <c r="H68" s="49">
        <v>521970</v>
      </c>
      <c r="I68" s="49">
        <v>476226</v>
      </c>
      <c r="J68" s="49">
        <v>489211</v>
      </c>
      <c r="K68" s="49">
        <f>SUM(K66:K67)</f>
        <v>489576</v>
      </c>
      <c r="L68" s="49">
        <v>494135</v>
      </c>
      <c r="M68" s="49">
        <v>506951</v>
      </c>
      <c r="N68" s="49">
        <v>518940</v>
      </c>
      <c r="O68" s="49">
        <v>524398</v>
      </c>
      <c r="P68" s="49">
        <v>520551</v>
      </c>
      <c r="Q68" s="49">
        <v>533560</v>
      </c>
      <c r="R68" s="49">
        <v>543406</v>
      </c>
      <c r="S68" s="49">
        <v>544931</v>
      </c>
      <c r="T68" s="49">
        <v>556767</v>
      </c>
      <c r="U68" s="49">
        <v>548803</v>
      </c>
    </row>
    <row r="69" spans="1:21" ht="12" customHeight="1">
      <c r="A69" s="15"/>
      <c r="B69" s="15"/>
      <c r="C69" s="15"/>
      <c r="D69" s="46"/>
      <c r="E69" s="46"/>
      <c r="F69" s="46"/>
      <c r="G69" s="46"/>
      <c r="H69" s="45"/>
      <c r="I69" s="46"/>
      <c r="J69" s="46"/>
      <c r="K69" s="46"/>
      <c r="L69" s="46"/>
      <c r="M69" s="45"/>
      <c r="N69" s="46"/>
      <c r="O69" s="46"/>
      <c r="P69" s="46"/>
      <c r="Q69" s="45"/>
      <c r="R69" s="46"/>
      <c r="S69" s="46"/>
      <c r="T69" s="46"/>
      <c r="U69" s="45"/>
    </row>
    <row r="70" spans="1:21" ht="12" customHeight="1" thickBot="1">
      <c r="A70" s="23" t="s">
        <v>52</v>
      </c>
      <c r="B70" s="23"/>
      <c r="C70" s="23"/>
      <c r="D70" s="52">
        <v>1086732</v>
      </c>
      <c r="E70" s="52">
        <v>1034253</v>
      </c>
      <c r="F70" s="52">
        <v>1024841</v>
      </c>
      <c r="G70" s="52">
        <v>1057844</v>
      </c>
      <c r="H70" s="52">
        <v>1076712</v>
      </c>
      <c r="I70" s="52">
        <v>1038063</v>
      </c>
      <c r="J70" s="52">
        <v>1096567</v>
      </c>
      <c r="K70" s="52">
        <f>SUM(K56,K68)</f>
        <v>1091248</v>
      </c>
      <c r="L70" s="52">
        <v>1096609</v>
      </c>
      <c r="M70" s="52">
        <v>1069481</v>
      </c>
      <c r="N70" s="52">
        <v>1133550</v>
      </c>
      <c r="O70" s="52">
        <v>1190776</v>
      </c>
      <c r="P70" s="52">
        <v>1168990</v>
      </c>
      <c r="Q70" s="52">
        <v>1180462</v>
      </c>
      <c r="R70" s="52">
        <v>1184315</v>
      </c>
      <c r="S70" s="52">
        <v>1207024</v>
      </c>
      <c r="T70" s="52">
        <v>1171981</v>
      </c>
      <c r="U70" s="52">
        <v>1164545</v>
      </c>
    </row>
    <row r="71" spans="1:21" ht="12" customHeight="1" thickTop="1">
      <c r="A71" s="15"/>
      <c r="B71" s="15"/>
      <c r="C71" s="15"/>
      <c r="D71" s="46"/>
      <c r="E71" s="46"/>
      <c r="F71" s="46"/>
      <c r="G71" s="46"/>
      <c r="H71" s="45"/>
      <c r="I71" s="46"/>
      <c r="J71" s="46"/>
      <c r="K71" s="46"/>
      <c r="L71" s="46"/>
      <c r="M71" s="45"/>
      <c r="N71" s="46"/>
      <c r="O71" s="46"/>
      <c r="P71" s="46"/>
      <c r="Q71" s="45"/>
      <c r="R71" s="46"/>
      <c r="S71" s="46"/>
      <c r="T71" s="46"/>
      <c r="U71" s="45"/>
    </row>
    <row r="72" spans="1:21" ht="12" customHeight="1">
      <c r="A72" s="289" t="s">
        <v>53</v>
      </c>
      <c r="B72" s="288"/>
      <c r="C72" s="288"/>
      <c r="D72" s="49">
        <v>283624</v>
      </c>
      <c r="E72" s="49">
        <v>324179</v>
      </c>
      <c r="F72" s="49">
        <v>296819</v>
      </c>
      <c r="G72" s="49">
        <v>273132</v>
      </c>
      <c r="H72" s="49">
        <v>282938</v>
      </c>
      <c r="I72" s="49">
        <v>347082</v>
      </c>
      <c r="J72" s="49">
        <v>368195</v>
      </c>
      <c r="K72" s="49">
        <v>381230</v>
      </c>
      <c r="L72" s="49">
        <v>382334</v>
      </c>
      <c r="M72" s="49">
        <v>374583</v>
      </c>
      <c r="N72" s="49">
        <v>418443</v>
      </c>
      <c r="O72" s="49">
        <v>442167</v>
      </c>
      <c r="P72" s="49">
        <v>446186</v>
      </c>
      <c r="Q72" s="49">
        <v>447213</v>
      </c>
      <c r="R72" s="49">
        <v>425697</v>
      </c>
      <c r="S72" s="49">
        <v>409393</v>
      </c>
      <c r="T72" s="49">
        <v>400008</v>
      </c>
      <c r="U72" s="49">
        <v>404106</v>
      </c>
    </row>
    <row r="73" spans="1:21" ht="12" customHeight="1" thickBot="1">
      <c r="A73" s="24" t="s">
        <v>54</v>
      </c>
      <c r="B73" s="24"/>
      <c r="C73" s="24"/>
      <c r="D73" s="55">
        <v>0.33629602929179869</v>
      </c>
      <c r="E73" s="55">
        <v>0.39253030137915168</v>
      </c>
      <c r="F73" s="55">
        <v>0.36444908844446189</v>
      </c>
      <c r="G73" s="55">
        <v>0.34346937620643475</v>
      </c>
      <c r="H73" s="55">
        <v>0.35199999999999998</v>
      </c>
      <c r="I73" s="55">
        <v>0.42199999999999999</v>
      </c>
      <c r="J73" s="55">
        <v>0.42899999999999999</v>
      </c>
      <c r="K73" s="55">
        <v>0.43778981770911085</v>
      </c>
      <c r="L73" s="55">
        <v>0.43622079046720419</v>
      </c>
      <c r="M73" s="55">
        <v>0.42499999999999999</v>
      </c>
      <c r="N73" s="55">
        <v>0.446394910084779</v>
      </c>
      <c r="O73" s="55">
        <v>0.45700000000000002</v>
      </c>
      <c r="P73" s="55">
        <v>0.46153814325923181</v>
      </c>
      <c r="Q73" s="55">
        <v>0.45598012995871623</v>
      </c>
      <c r="R73" s="55">
        <v>0.43926909729925506</v>
      </c>
      <c r="S73" s="55">
        <v>0.42898742984562893</v>
      </c>
      <c r="T73" s="55">
        <v>0.41807948577251702</v>
      </c>
      <c r="U73" s="55">
        <v>0.42407617096700734</v>
      </c>
    </row>
    <row r="74" spans="1:21">
      <c r="A74" s="290"/>
      <c r="B74" s="290"/>
      <c r="C74" s="290"/>
    </row>
    <row r="75" spans="1:21" ht="13.5" customHeight="1">
      <c r="A75" s="75"/>
      <c r="B75" s="290"/>
      <c r="C75" s="290"/>
    </row>
    <row r="77" spans="1:21">
      <c r="A77" s="408"/>
      <c r="B77" s="408"/>
      <c r="C77" s="408"/>
    </row>
    <row r="78" spans="1:21">
      <c r="A78" s="408"/>
      <c r="B78" s="408"/>
      <c r="C78" s="408"/>
    </row>
    <row r="79" spans="1:21">
      <c r="A79" s="408"/>
      <c r="B79" s="408"/>
      <c r="C79" s="408"/>
    </row>
    <row r="80" spans="1:21">
      <c r="A80" s="408"/>
      <c r="B80" s="408"/>
      <c r="C80" s="408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60"/>
  <sheetViews>
    <sheetView showGridLines="0" view="pageBreakPreview" zoomScale="85" zoomScaleNormal="100" zoomScaleSheetLayoutView="85" workbookViewId="0">
      <pane xSplit="3" ySplit="4" topLeftCell="K5" activePane="bottomRight" state="frozen"/>
      <selection activeCell="A88" sqref="A88"/>
      <selection pane="topRight" activeCell="A88" sqref="A88"/>
      <selection pane="bottomLeft" activeCell="A88" sqref="A88"/>
      <selection pane="bottomRight" activeCell="U31" sqref="U31"/>
    </sheetView>
  </sheetViews>
  <sheetFormatPr defaultColWidth="12.5703125" defaultRowHeight="12" customHeight="1"/>
  <cols>
    <col min="1" max="2" width="3.5703125" style="28" customWidth="1"/>
    <col min="3" max="3" width="42.85546875" style="28" customWidth="1"/>
    <col min="4" max="14" width="12.7109375" style="4" customWidth="1"/>
    <col min="15" max="16" width="12.7109375" style="344" customWidth="1"/>
    <col min="17" max="17" width="12.7109375" style="346" customWidth="1"/>
    <col min="18" max="18" width="12.7109375" style="4" customWidth="1"/>
    <col min="19" max="20" width="12.7109375" style="344" customWidth="1"/>
    <col min="21" max="21" width="12.5703125" style="346"/>
    <col min="22" max="16384" width="12.5703125" style="4"/>
  </cols>
  <sheetData>
    <row r="1" spans="1:21" s="3" customFormat="1" ht="12" customHeight="1">
      <c r="A1" s="9" t="s">
        <v>0</v>
      </c>
      <c r="B1" s="25"/>
      <c r="C1" s="25"/>
      <c r="D1" s="34">
        <v>2012</v>
      </c>
      <c r="E1" s="34">
        <v>2012</v>
      </c>
      <c r="F1" s="34">
        <v>2012</v>
      </c>
      <c r="G1" s="34">
        <v>2012</v>
      </c>
      <c r="H1" s="34">
        <v>2013</v>
      </c>
      <c r="I1" s="34">
        <v>2013</v>
      </c>
      <c r="J1" s="34">
        <v>2013</v>
      </c>
      <c r="K1" s="34">
        <v>2013</v>
      </c>
      <c r="L1" s="34">
        <v>2014</v>
      </c>
      <c r="M1" s="34">
        <v>2014</v>
      </c>
      <c r="N1" s="34">
        <v>2014</v>
      </c>
      <c r="O1" s="34">
        <v>2014</v>
      </c>
      <c r="P1" s="34">
        <v>2015</v>
      </c>
      <c r="Q1" s="34">
        <v>2015</v>
      </c>
      <c r="R1" s="34">
        <v>2015</v>
      </c>
      <c r="S1" s="34">
        <v>2015</v>
      </c>
      <c r="T1" s="34">
        <v>2016</v>
      </c>
      <c r="U1" s="34">
        <v>2016</v>
      </c>
    </row>
    <row r="2" spans="1:21" s="3" customFormat="1" ht="12" customHeight="1">
      <c r="A2" s="10" t="s">
        <v>55</v>
      </c>
      <c r="B2" s="26"/>
      <c r="C2" s="26"/>
      <c r="D2" s="36" t="s">
        <v>1</v>
      </c>
      <c r="E2" s="149" t="s">
        <v>2</v>
      </c>
      <c r="F2" s="36" t="s">
        <v>3</v>
      </c>
      <c r="G2" s="36" t="s">
        <v>4</v>
      </c>
      <c r="H2" s="36" t="s">
        <v>1</v>
      </c>
      <c r="I2" s="149" t="s">
        <v>2</v>
      </c>
      <c r="J2" s="36" t="s">
        <v>3</v>
      </c>
      <c r="K2" s="36" t="s">
        <v>4</v>
      </c>
      <c r="L2" s="36" t="s">
        <v>1</v>
      </c>
      <c r="M2" s="149" t="s">
        <v>2</v>
      </c>
      <c r="N2" s="36" t="s">
        <v>3</v>
      </c>
      <c r="O2" s="36" t="s">
        <v>4</v>
      </c>
      <c r="P2" s="36" t="s">
        <v>1</v>
      </c>
      <c r="Q2" s="36" t="s">
        <v>2</v>
      </c>
      <c r="R2" s="36" t="s">
        <v>3</v>
      </c>
      <c r="S2" s="36" t="s">
        <v>4</v>
      </c>
      <c r="T2" s="36" t="s">
        <v>1</v>
      </c>
      <c r="U2" s="36" t="s">
        <v>2</v>
      </c>
    </row>
    <row r="3" spans="1:21" s="3" customFormat="1" ht="12" customHeight="1">
      <c r="A3" s="10"/>
      <c r="B3" s="26"/>
      <c r="C3" s="26"/>
      <c r="D3" s="147"/>
      <c r="E3" s="36"/>
      <c r="F3" s="147"/>
      <c r="G3" s="147"/>
      <c r="H3" s="147"/>
      <c r="I3" s="36"/>
      <c r="J3" s="147"/>
      <c r="K3" s="147"/>
      <c r="L3" s="147"/>
      <c r="M3" s="36"/>
      <c r="N3" s="36"/>
      <c r="O3" s="36"/>
      <c r="P3" s="36"/>
      <c r="Q3" s="36"/>
      <c r="R3" s="36"/>
      <c r="S3" s="36"/>
      <c r="T3" s="36"/>
      <c r="U3" s="366"/>
    </row>
    <row r="4" spans="1:21" s="3" customFormat="1" ht="12" customHeight="1">
      <c r="A4" s="27" t="s">
        <v>5</v>
      </c>
      <c r="B4" s="27"/>
      <c r="C4" s="5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67"/>
    </row>
    <row r="5" spans="1:21" ht="12" customHeight="1">
      <c r="C5" s="29"/>
      <c r="D5" s="59"/>
      <c r="E5" s="58"/>
      <c r="F5" s="59"/>
      <c r="G5" s="59"/>
      <c r="H5" s="59"/>
      <c r="I5" s="58"/>
      <c r="J5" s="59"/>
      <c r="K5" s="59"/>
      <c r="L5" s="59"/>
      <c r="M5" s="58"/>
      <c r="N5" s="59"/>
      <c r="O5" s="338"/>
      <c r="P5" s="338"/>
      <c r="Q5" s="58"/>
      <c r="R5" s="59"/>
      <c r="S5" s="338"/>
      <c r="T5" s="338"/>
      <c r="U5" s="368"/>
    </row>
    <row r="6" spans="1:21" ht="12" customHeight="1">
      <c r="A6" s="152" t="s">
        <v>56</v>
      </c>
      <c r="C6" s="29"/>
      <c r="D6" s="59"/>
      <c r="E6" s="58"/>
      <c r="F6" s="59"/>
      <c r="G6" s="59"/>
      <c r="H6" s="59"/>
      <c r="I6" s="58"/>
      <c r="J6" s="59"/>
      <c r="K6" s="59"/>
      <c r="L6" s="59"/>
      <c r="M6" s="58"/>
      <c r="N6" s="59"/>
      <c r="O6" s="338"/>
      <c r="P6" s="338"/>
      <c r="Q6" s="58"/>
      <c r="R6" s="59"/>
      <c r="S6" s="338"/>
      <c r="T6" s="338"/>
      <c r="U6" s="368"/>
    </row>
    <row r="7" spans="1:21" ht="12" customHeight="1">
      <c r="C7" s="29"/>
      <c r="D7" s="59"/>
      <c r="E7" s="58"/>
      <c r="F7" s="59"/>
      <c r="G7" s="59"/>
      <c r="H7" s="59"/>
      <c r="I7" s="58"/>
      <c r="J7" s="59"/>
      <c r="K7" s="59"/>
      <c r="L7" s="59"/>
      <c r="M7" s="58"/>
      <c r="N7" s="59"/>
      <c r="O7" s="338"/>
      <c r="P7" s="338"/>
      <c r="Q7" s="58"/>
      <c r="R7" s="59"/>
      <c r="S7" s="338"/>
      <c r="T7" s="338"/>
      <c r="U7" s="368"/>
    </row>
    <row r="8" spans="1:21" ht="12" customHeight="1">
      <c r="C8" s="28" t="s">
        <v>12</v>
      </c>
      <c r="D8" s="61">
        <v>14940</v>
      </c>
      <c r="E8" s="60">
        <v>28011</v>
      </c>
      <c r="F8" s="61">
        <v>47028</v>
      </c>
      <c r="G8" s="61">
        <v>45855</v>
      </c>
      <c r="H8" s="61">
        <v>2929</v>
      </c>
      <c r="I8" s="60">
        <v>16766</v>
      </c>
      <c r="J8" s="61">
        <v>27610</v>
      </c>
      <c r="K8" s="61">
        <v>28855</v>
      </c>
      <c r="L8" s="61">
        <v>4990</v>
      </c>
      <c r="M8" s="60">
        <v>17577</v>
      </c>
      <c r="N8" s="61">
        <v>29374</v>
      </c>
      <c r="O8" s="339">
        <v>32024</v>
      </c>
      <c r="P8" s="339">
        <v>3322</v>
      </c>
      <c r="Q8" s="60">
        <v>16851</v>
      </c>
      <c r="R8" s="61">
        <v>27444</v>
      </c>
      <c r="S8" s="339">
        <v>31547</v>
      </c>
      <c r="T8" s="339">
        <v>11465</v>
      </c>
      <c r="U8" s="60">
        <v>23061</v>
      </c>
    </row>
    <row r="9" spans="1:21" ht="12" customHeight="1">
      <c r="C9" s="28" t="s">
        <v>57</v>
      </c>
      <c r="D9" s="61">
        <v>25312</v>
      </c>
      <c r="E9" s="60">
        <v>51440</v>
      </c>
      <c r="F9" s="61">
        <v>77914</v>
      </c>
      <c r="G9" s="61">
        <v>106897</v>
      </c>
      <c r="H9" s="61">
        <v>24779</v>
      </c>
      <c r="I9" s="60">
        <v>50293</v>
      </c>
      <c r="J9" s="61">
        <v>77735</v>
      </c>
      <c r="K9" s="61">
        <v>104741</v>
      </c>
      <c r="L9" s="61">
        <v>24434</v>
      </c>
      <c r="M9" s="60">
        <v>48945</v>
      </c>
      <c r="N9" s="61">
        <v>73956</v>
      </c>
      <c r="O9" s="339">
        <v>100650</v>
      </c>
      <c r="P9" s="339">
        <v>27668</v>
      </c>
      <c r="Q9" s="60">
        <v>54371</v>
      </c>
      <c r="R9" s="61">
        <v>82038</v>
      </c>
      <c r="S9" s="339">
        <v>113784</v>
      </c>
      <c r="T9" s="339">
        <v>26696</v>
      </c>
      <c r="U9" s="60">
        <v>54977</v>
      </c>
    </row>
    <row r="10" spans="1:21" ht="12" customHeight="1">
      <c r="C10" s="28" t="s">
        <v>58</v>
      </c>
      <c r="D10" s="61">
        <v>3724</v>
      </c>
      <c r="E10" s="60">
        <v>6837</v>
      </c>
      <c r="F10" s="61">
        <v>12697</v>
      </c>
      <c r="G10" s="61">
        <v>13468</v>
      </c>
      <c r="H10" s="61">
        <v>3574</v>
      </c>
      <c r="I10" s="60">
        <v>7425</v>
      </c>
      <c r="J10" s="61">
        <v>11830</v>
      </c>
      <c r="K10" s="61">
        <v>14306</v>
      </c>
      <c r="L10" s="61">
        <v>5058</v>
      </c>
      <c r="M10" s="60">
        <v>9815</v>
      </c>
      <c r="N10" s="61">
        <v>15574</v>
      </c>
      <c r="O10" s="339">
        <v>20148</v>
      </c>
      <c r="P10" s="339">
        <v>2863</v>
      </c>
      <c r="Q10" s="60">
        <v>7992</v>
      </c>
      <c r="R10" s="61">
        <v>11514</v>
      </c>
      <c r="S10" s="339">
        <v>13794</v>
      </c>
      <c r="T10" s="339">
        <v>3505</v>
      </c>
      <c r="U10" s="60">
        <v>8973</v>
      </c>
    </row>
    <row r="11" spans="1:21" ht="12" customHeight="1">
      <c r="C11" s="28" t="s">
        <v>10</v>
      </c>
      <c r="D11" s="61">
        <v>7600</v>
      </c>
      <c r="E11" s="60">
        <v>14913</v>
      </c>
      <c r="F11" s="61">
        <v>20156</v>
      </c>
      <c r="G11" s="61">
        <v>28598</v>
      </c>
      <c r="H11" s="61">
        <v>7745</v>
      </c>
      <c r="I11" s="60">
        <v>14294</v>
      </c>
      <c r="J11" s="61">
        <v>23534</v>
      </c>
      <c r="K11" s="61">
        <v>31560</v>
      </c>
      <c r="L11" s="61">
        <v>6046</v>
      </c>
      <c r="M11" s="60">
        <v>13813</v>
      </c>
      <c r="N11" s="61">
        <v>20453</v>
      </c>
      <c r="O11" s="339">
        <v>28397</v>
      </c>
      <c r="P11" s="339">
        <v>8613</v>
      </c>
      <c r="Q11" s="60">
        <v>15429</v>
      </c>
      <c r="R11" s="61">
        <v>22575</v>
      </c>
      <c r="S11" s="339">
        <v>28176</v>
      </c>
      <c r="T11" s="339">
        <v>6558</v>
      </c>
      <c r="U11" s="60">
        <v>12469</v>
      </c>
    </row>
    <row r="12" spans="1:21" ht="12" customHeight="1">
      <c r="C12" s="28" t="s">
        <v>11</v>
      </c>
      <c r="D12" s="61">
        <v>0</v>
      </c>
      <c r="E12" s="60">
        <v>0</v>
      </c>
      <c r="F12" s="61">
        <v>0</v>
      </c>
      <c r="G12" s="61">
        <v>0</v>
      </c>
      <c r="H12" s="61">
        <v>0</v>
      </c>
      <c r="I12" s="60">
        <v>0</v>
      </c>
      <c r="J12" s="61">
        <v>0</v>
      </c>
      <c r="K12" s="61">
        <v>0</v>
      </c>
      <c r="L12" s="61">
        <v>0</v>
      </c>
      <c r="M12" s="60">
        <v>-9</v>
      </c>
      <c r="N12" s="61">
        <v>5</v>
      </c>
      <c r="O12" s="339">
        <v>5</v>
      </c>
      <c r="P12" s="339">
        <v>0</v>
      </c>
      <c r="Q12" s="60">
        <v>0</v>
      </c>
      <c r="R12" s="61">
        <v>0</v>
      </c>
      <c r="S12" s="339">
        <v>0</v>
      </c>
      <c r="T12" s="339">
        <v>24</v>
      </c>
      <c r="U12" s="60">
        <v>-78</v>
      </c>
    </row>
    <row r="13" spans="1:21" ht="12" customHeight="1">
      <c r="C13" s="28" t="s">
        <v>130</v>
      </c>
      <c r="D13" s="61">
        <v>-1828</v>
      </c>
      <c r="E13" s="60">
        <v>5154</v>
      </c>
      <c r="F13" s="61">
        <v>9013</v>
      </c>
      <c r="G13" s="61">
        <v>-12828</v>
      </c>
      <c r="H13" s="61">
        <v>-8756</v>
      </c>
      <c r="I13" s="60">
        <v>-10298</v>
      </c>
      <c r="J13" s="61">
        <v>-17937</v>
      </c>
      <c r="K13" s="61">
        <v>-12866</v>
      </c>
      <c r="L13" s="61">
        <v>-1194</v>
      </c>
      <c r="M13" s="60">
        <v>-2441</v>
      </c>
      <c r="N13" s="61">
        <v>-4370</v>
      </c>
      <c r="O13" s="339">
        <v>-11244</v>
      </c>
      <c r="P13" s="339">
        <v>-3460</v>
      </c>
      <c r="Q13" s="60">
        <v>-13688</v>
      </c>
      <c r="R13" s="61">
        <v>-13501</v>
      </c>
      <c r="S13" s="339">
        <v>-15541</v>
      </c>
      <c r="T13" s="339">
        <v>12718</v>
      </c>
      <c r="U13" s="60">
        <v>11618</v>
      </c>
    </row>
    <row r="14" spans="1:21" ht="12" customHeight="1">
      <c r="C14" s="28" t="s">
        <v>132</v>
      </c>
      <c r="D14" s="61">
        <v>-657</v>
      </c>
      <c r="E14" s="60">
        <v>-2060</v>
      </c>
      <c r="F14" s="61">
        <v>-2179</v>
      </c>
      <c r="G14" s="61">
        <v>947</v>
      </c>
      <c r="H14" s="61">
        <v>-1114</v>
      </c>
      <c r="I14" s="60">
        <v>-3490</v>
      </c>
      <c r="J14" s="61">
        <v>-4617</v>
      </c>
      <c r="K14" s="61">
        <v>-3327</v>
      </c>
      <c r="L14" s="61">
        <v>-444</v>
      </c>
      <c r="M14" s="60">
        <v>-495</v>
      </c>
      <c r="N14" s="61">
        <v>1128</v>
      </c>
      <c r="O14" s="339">
        <v>889</v>
      </c>
      <c r="P14" s="339">
        <v>-540</v>
      </c>
      <c r="Q14" s="60">
        <v>-1571</v>
      </c>
      <c r="R14" s="61">
        <v>567</v>
      </c>
      <c r="S14" s="339">
        <v>2442</v>
      </c>
      <c r="T14" s="339">
        <v>-3453</v>
      </c>
      <c r="U14" s="60">
        <v>-4405</v>
      </c>
    </row>
    <row r="15" spans="1:21" ht="12" customHeight="1">
      <c r="C15" s="28" t="s">
        <v>131</v>
      </c>
      <c r="D15" s="61">
        <v>-16363</v>
      </c>
      <c r="E15" s="60">
        <v>-17789</v>
      </c>
      <c r="F15" s="61">
        <v>-23473</v>
      </c>
      <c r="G15" s="61">
        <v>4507</v>
      </c>
      <c r="H15" s="61">
        <v>-7142</v>
      </c>
      <c r="I15" s="60">
        <v>-14001</v>
      </c>
      <c r="J15" s="61">
        <v>-14511</v>
      </c>
      <c r="K15" s="61">
        <v>-6672</v>
      </c>
      <c r="L15" s="61">
        <v>-4145</v>
      </c>
      <c r="M15" s="60">
        <v>-8580</v>
      </c>
      <c r="N15" s="61">
        <v>-9303</v>
      </c>
      <c r="O15" s="339">
        <v>3321</v>
      </c>
      <c r="P15" s="339">
        <v>-338</v>
      </c>
      <c r="Q15" s="60">
        <v>715</v>
      </c>
      <c r="R15" s="61">
        <v>9394</v>
      </c>
      <c r="S15" s="339">
        <v>24204</v>
      </c>
      <c r="T15" s="339">
        <v>-14451</v>
      </c>
      <c r="U15" s="60">
        <v>-22623</v>
      </c>
    </row>
    <row r="16" spans="1:21" ht="12" customHeight="1">
      <c r="C16" s="28" t="s">
        <v>59</v>
      </c>
      <c r="D16" s="61">
        <v>-4208</v>
      </c>
      <c r="E16" s="60">
        <v>-6830</v>
      </c>
      <c r="F16" s="61">
        <v>-11085</v>
      </c>
      <c r="G16" s="61">
        <v>-13128</v>
      </c>
      <c r="H16" s="61">
        <v>-4173</v>
      </c>
      <c r="I16" s="60">
        <v>-7320</v>
      </c>
      <c r="J16" s="61">
        <v>-10393</v>
      </c>
      <c r="K16" s="61">
        <v>-12417</v>
      </c>
      <c r="L16" s="61">
        <v>-4239</v>
      </c>
      <c r="M16" s="60">
        <v>-8986</v>
      </c>
      <c r="N16" s="61">
        <v>-12809</v>
      </c>
      <c r="O16" s="339">
        <v>-16133</v>
      </c>
      <c r="P16" s="339">
        <v>-5357</v>
      </c>
      <c r="Q16" s="60">
        <v>-6196</v>
      </c>
      <c r="R16" s="61">
        <v>-10099</v>
      </c>
      <c r="S16" s="339">
        <v>-12787</v>
      </c>
      <c r="T16" s="339">
        <v>-4367</v>
      </c>
      <c r="U16" s="60">
        <v>-5012</v>
      </c>
    </row>
    <row r="17" spans="1:21" ht="12" customHeight="1">
      <c r="C17" s="28" t="s">
        <v>60</v>
      </c>
      <c r="D17" s="61">
        <v>-7599</v>
      </c>
      <c r="E17" s="60">
        <v>-17063</v>
      </c>
      <c r="F17" s="61">
        <v>-21785</v>
      </c>
      <c r="G17" s="61">
        <v>-26801</v>
      </c>
      <c r="H17" s="61">
        <v>-4709</v>
      </c>
      <c r="I17" s="60">
        <v>-14492</v>
      </c>
      <c r="J17" s="61">
        <v>-22015</v>
      </c>
      <c r="K17" s="61">
        <v>-27895</v>
      </c>
      <c r="L17" s="61">
        <v>-6238</v>
      </c>
      <c r="M17" s="60">
        <v>-14654</v>
      </c>
      <c r="N17" s="61">
        <v>-20833</v>
      </c>
      <c r="O17" s="339">
        <v>-24846</v>
      </c>
      <c r="P17" s="339">
        <v>-7688</v>
      </c>
      <c r="Q17" s="60">
        <v>-14877</v>
      </c>
      <c r="R17" s="61">
        <v>-22474</v>
      </c>
      <c r="S17" s="339">
        <v>-28743</v>
      </c>
      <c r="T17" s="339">
        <v>-7687</v>
      </c>
      <c r="U17" s="60">
        <v>-11979</v>
      </c>
    </row>
    <row r="18" spans="1:21" ht="12" customHeight="1">
      <c r="C18" s="28" t="s">
        <v>61</v>
      </c>
      <c r="D18" s="61">
        <v>1021</v>
      </c>
      <c r="E18" s="60">
        <v>1848</v>
      </c>
      <c r="F18" s="61">
        <v>2548</v>
      </c>
      <c r="G18" s="61">
        <v>3123</v>
      </c>
      <c r="H18" s="61">
        <v>582</v>
      </c>
      <c r="I18" s="60">
        <v>803</v>
      </c>
      <c r="J18" s="61">
        <v>1167</v>
      </c>
      <c r="K18" s="61">
        <v>1469</v>
      </c>
      <c r="L18" s="61">
        <v>305</v>
      </c>
      <c r="M18" s="60">
        <v>593</v>
      </c>
      <c r="N18" s="61">
        <v>840</v>
      </c>
      <c r="O18" s="339">
        <v>1135</v>
      </c>
      <c r="P18" s="339">
        <v>262</v>
      </c>
      <c r="Q18" s="60">
        <v>503</v>
      </c>
      <c r="R18" s="61">
        <v>749</v>
      </c>
      <c r="S18" s="339">
        <v>967</v>
      </c>
      <c r="T18" s="339">
        <v>173</v>
      </c>
      <c r="U18" s="60">
        <v>343</v>
      </c>
    </row>
    <row r="19" spans="1:21" ht="12" customHeight="1">
      <c r="A19" s="30"/>
      <c r="B19" s="30"/>
      <c r="C19" s="57" t="s">
        <v>62</v>
      </c>
      <c r="D19" s="63">
        <v>313</v>
      </c>
      <c r="E19" s="62">
        <v>-902</v>
      </c>
      <c r="F19" s="63">
        <v>-5393</v>
      </c>
      <c r="G19" s="63">
        <v>-5411</v>
      </c>
      <c r="H19" s="63">
        <v>-712</v>
      </c>
      <c r="I19" s="62">
        <f>82+1406</f>
        <v>1488</v>
      </c>
      <c r="J19" s="63">
        <f>-68+4327</f>
        <v>4259</v>
      </c>
      <c r="K19" s="63">
        <v>13858</v>
      </c>
      <c r="L19" s="63">
        <v>690</v>
      </c>
      <c r="M19" s="62">
        <v>638</v>
      </c>
      <c r="N19" s="63">
        <v>4079</v>
      </c>
      <c r="O19" s="340">
        <v>11149</v>
      </c>
      <c r="P19" s="340">
        <v>-105</v>
      </c>
      <c r="Q19" s="62">
        <v>-1050</v>
      </c>
      <c r="R19" s="63">
        <v>-1214</v>
      </c>
      <c r="S19" s="340">
        <v>-1545</v>
      </c>
      <c r="T19" s="340">
        <v>-4938</v>
      </c>
      <c r="U19" s="62">
        <v>-4989</v>
      </c>
    </row>
    <row r="20" spans="1:21" ht="12" customHeight="1">
      <c r="D20" s="61"/>
      <c r="E20" s="60"/>
      <c r="F20" s="61"/>
      <c r="G20" s="61"/>
      <c r="H20" s="61"/>
      <c r="I20" s="60"/>
      <c r="J20" s="61"/>
      <c r="K20" s="61"/>
      <c r="L20" s="61"/>
      <c r="M20" s="60"/>
      <c r="N20" s="61"/>
      <c r="O20" s="339"/>
      <c r="P20" s="339"/>
      <c r="Q20" s="60"/>
      <c r="R20" s="61"/>
      <c r="S20" s="339"/>
      <c r="T20" s="339"/>
      <c r="U20" s="369"/>
    </row>
    <row r="21" spans="1:21" ht="12" customHeight="1">
      <c r="A21" s="31"/>
      <c r="B21" s="153" t="s">
        <v>63</v>
      </c>
      <c r="C21" s="31"/>
      <c r="D21" s="64">
        <v>22255</v>
      </c>
      <c r="E21" s="64">
        <v>63559</v>
      </c>
      <c r="F21" s="64">
        <v>105441</v>
      </c>
      <c r="G21" s="64">
        <v>145227</v>
      </c>
      <c r="H21" s="64">
        <v>13003</v>
      </c>
      <c r="I21" s="64">
        <v>41468</v>
      </c>
      <c r="J21" s="64">
        <v>76662</v>
      </c>
      <c r="K21" s="64">
        <v>131612</v>
      </c>
      <c r="L21" s="64">
        <v>25263</v>
      </c>
      <c r="M21" s="64">
        <v>56216</v>
      </c>
      <c r="N21" s="64">
        <v>98094</v>
      </c>
      <c r="O21" s="64">
        <v>145495</v>
      </c>
      <c r="P21" s="64">
        <v>25240</v>
      </c>
      <c r="Q21" s="64">
        <v>58479</v>
      </c>
      <c r="R21" s="64">
        <v>106993</v>
      </c>
      <c r="S21" s="64">
        <v>156298</v>
      </c>
      <c r="T21" s="64">
        <v>26243</v>
      </c>
      <c r="U21" s="64">
        <v>62369</v>
      </c>
    </row>
    <row r="22" spans="1:21" ht="12" customHeight="1">
      <c r="D22" s="61"/>
      <c r="E22" s="60"/>
      <c r="F22" s="61"/>
      <c r="G22" s="61"/>
      <c r="H22" s="61"/>
      <c r="I22" s="60"/>
      <c r="J22" s="61"/>
      <c r="K22" s="61"/>
      <c r="L22" s="61"/>
      <c r="M22" s="60"/>
      <c r="N22" s="61"/>
      <c r="O22" s="339"/>
      <c r="P22" s="339"/>
      <c r="Q22" s="60"/>
      <c r="R22" s="61"/>
      <c r="S22" s="339"/>
      <c r="T22" s="339"/>
      <c r="U22" s="60"/>
    </row>
    <row r="23" spans="1:21" ht="12" customHeight="1">
      <c r="A23" s="152" t="s">
        <v>64</v>
      </c>
      <c r="D23" s="61"/>
      <c r="E23" s="60"/>
      <c r="F23" s="61"/>
      <c r="G23" s="61"/>
      <c r="H23" s="61"/>
      <c r="I23" s="60"/>
      <c r="J23" s="61"/>
      <c r="K23" s="61"/>
      <c r="L23" s="61"/>
      <c r="M23" s="60"/>
      <c r="N23" s="61"/>
      <c r="O23" s="339"/>
      <c r="P23" s="339"/>
      <c r="Q23" s="60"/>
      <c r="R23" s="61"/>
      <c r="S23" s="339"/>
      <c r="T23" s="339"/>
      <c r="U23" s="60"/>
    </row>
    <row r="24" spans="1:21" ht="12" customHeight="1">
      <c r="C24" s="29"/>
      <c r="D24" s="61"/>
      <c r="E24" s="60"/>
      <c r="F24" s="61"/>
      <c r="G24" s="61"/>
      <c r="H24" s="61"/>
      <c r="I24" s="60"/>
      <c r="J24" s="61"/>
      <c r="K24" s="61"/>
      <c r="L24" s="61"/>
      <c r="M24" s="60"/>
      <c r="N24" s="61"/>
      <c r="O24" s="339"/>
      <c r="P24" s="339"/>
      <c r="Q24" s="60"/>
      <c r="R24" s="61"/>
      <c r="S24" s="339"/>
      <c r="T24" s="339"/>
      <c r="U24" s="60"/>
    </row>
    <row r="25" spans="1:21" ht="12" customHeight="1">
      <c r="C25" s="28" t="s">
        <v>65</v>
      </c>
      <c r="D25" s="61">
        <v>-23841</v>
      </c>
      <c r="E25" s="60">
        <v>-40181</v>
      </c>
      <c r="F25" s="61">
        <v>-70891</v>
      </c>
      <c r="G25" s="61">
        <v>-103315</v>
      </c>
      <c r="H25" s="61">
        <v>-16712</v>
      </c>
      <c r="I25" s="60">
        <v>-40620</v>
      </c>
      <c r="J25" s="61">
        <v>-117445</v>
      </c>
      <c r="K25" s="61">
        <v>-146122</v>
      </c>
      <c r="L25" s="61">
        <v>-17292</v>
      </c>
      <c r="M25" s="60">
        <v>-33330</v>
      </c>
      <c r="N25" s="61">
        <v>-53633</v>
      </c>
      <c r="O25" s="339">
        <v>-184364</v>
      </c>
      <c r="P25" s="339">
        <v>-12179</v>
      </c>
      <c r="Q25" s="60">
        <v>-35088</v>
      </c>
      <c r="R25" s="61">
        <v>-59929</v>
      </c>
      <c r="S25" s="339">
        <v>-109847</v>
      </c>
      <c r="T25" s="339">
        <v>-11619</v>
      </c>
      <c r="U25" s="60">
        <v>-35261</v>
      </c>
    </row>
    <row r="26" spans="1:21" ht="12" customHeight="1">
      <c r="C26" s="28" t="s">
        <v>66</v>
      </c>
      <c r="D26" s="61">
        <v>-13974</v>
      </c>
      <c r="E26" s="60">
        <v>-13881</v>
      </c>
      <c r="F26" s="61">
        <v>-1658</v>
      </c>
      <c r="G26" s="61">
        <v>6701</v>
      </c>
      <c r="H26" s="61">
        <v>-3875</v>
      </c>
      <c r="I26" s="60">
        <v>2758</v>
      </c>
      <c r="J26" s="61">
        <f>51018+3096</f>
        <v>54114</v>
      </c>
      <c r="K26" s="61">
        <v>25984</v>
      </c>
      <c r="L26" s="61">
        <v>-8031</v>
      </c>
      <c r="M26" s="60">
        <v>-9390</v>
      </c>
      <c r="N26" s="61">
        <v>-5791</v>
      </c>
      <c r="O26" s="339">
        <v>42211</v>
      </c>
      <c r="P26" s="339">
        <v>-10734</v>
      </c>
      <c r="Q26" s="60">
        <v>-6201</v>
      </c>
      <c r="R26" s="61">
        <v>-3754</v>
      </c>
      <c r="S26" s="339">
        <v>12992</v>
      </c>
      <c r="T26" s="339">
        <v>-15274</v>
      </c>
      <c r="U26" s="60">
        <v>-15144</v>
      </c>
    </row>
    <row r="27" spans="1:21" ht="12" customHeight="1">
      <c r="C27" s="28" t="s">
        <v>67</v>
      </c>
      <c r="D27" s="61">
        <v>-23</v>
      </c>
      <c r="E27" s="60">
        <v>-2173</v>
      </c>
      <c r="F27" s="61">
        <v>-2388</v>
      </c>
      <c r="G27" s="61">
        <v>-2388</v>
      </c>
      <c r="H27" s="61">
        <v>0</v>
      </c>
      <c r="I27" s="60">
        <v>-100</v>
      </c>
      <c r="J27" s="61">
        <v>-494</v>
      </c>
      <c r="K27" s="61">
        <v>-871</v>
      </c>
      <c r="L27" s="61">
        <v>-201</v>
      </c>
      <c r="M27" s="60">
        <v>-428</v>
      </c>
      <c r="N27" s="61">
        <v>-1156</v>
      </c>
      <c r="O27" s="339">
        <v>-1210</v>
      </c>
      <c r="P27" s="339">
        <v>-1469</v>
      </c>
      <c r="Q27" s="60">
        <v>-15773</v>
      </c>
      <c r="R27" s="61">
        <v>-16428</v>
      </c>
      <c r="S27" s="339">
        <v>-16737</v>
      </c>
      <c r="T27" s="339">
        <v>-13</v>
      </c>
      <c r="U27" s="60">
        <v>-28</v>
      </c>
    </row>
    <row r="28" spans="1:21" ht="12" customHeight="1">
      <c r="C28" s="29" t="s">
        <v>68</v>
      </c>
      <c r="D28" s="61">
        <v>0</v>
      </c>
      <c r="E28" s="60">
        <v>108</v>
      </c>
      <c r="F28" s="61">
        <v>48</v>
      </c>
      <c r="G28" s="61">
        <v>48</v>
      </c>
      <c r="H28" s="61">
        <v>0</v>
      </c>
      <c r="I28" s="60">
        <v>0</v>
      </c>
      <c r="J28" s="61">
        <v>0</v>
      </c>
      <c r="K28" s="61">
        <v>0</v>
      </c>
      <c r="L28" s="61">
        <v>0</v>
      </c>
      <c r="M28" s="60">
        <v>0</v>
      </c>
      <c r="N28" s="61">
        <v>0</v>
      </c>
      <c r="O28" s="339">
        <v>0</v>
      </c>
      <c r="P28" s="339">
        <v>0</v>
      </c>
      <c r="Q28" s="60">
        <v>1815</v>
      </c>
      <c r="R28" s="61">
        <v>1815</v>
      </c>
      <c r="S28" s="339">
        <v>1815</v>
      </c>
      <c r="T28" s="339">
        <v>0</v>
      </c>
      <c r="U28" s="60">
        <v>0</v>
      </c>
    </row>
    <row r="29" spans="1:21" ht="12" customHeight="1">
      <c r="C29" s="28" t="s">
        <v>69</v>
      </c>
      <c r="D29" s="61">
        <v>21781</v>
      </c>
      <c r="E29" s="60">
        <v>22591</v>
      </c>
      <c r="F29" s="61">
        <v>15567</v>
      </c>
      <c r="G29" s="61">
        <v>10645</v>
      </c>
      <c r="H29" s="61">
        <v>12716</v>
      </c>
      <c r="I29" s="60">
        <v>20765</v>
      </c>
      <c r="J29" s="61">
        <v>18264</v>
      </c>
      <c r="K29" s="61">
        <v>13772</v>
      </c>
      <c r="L29" s="61">
        <v>-1992</v>
      </c>
      <c r="M29" s="60">
        <v>17526</v>
      </c>
      <c r="N29" s="61">
        <v>14498</v>
      </c>
      <c r="O29" s="339">
        <v>10227</v>
      </c>
      <c r="P29" s="339">
        <v>4134</v>
      </c>
      <c r="Q29" s="60">
        <v>17075</v>
      </c>
      <c r="R29" s="61">
        <v>15038</v>
      </c>
      <c r="S29" s="339">
        <v>13137</v>
      </c>
      <c r="T29" s="339">
        <v>-4917</v>
      </c>
      <c r="U29" s="60">
        <v>-1180</v>
      </c>
    </row>
    <row r="30" spans="1:21" ht="12" customHeight="1">
      <c r="C30" s="28" t="s">
        <v>70</v>
      </c>
      <c r="D30" s="61">
        <v>84</v>
      </c>
      <c r="E30" s="60">
        <v>84</v>
      </c>
      <c r="F30" s="61">
        <v>13421</v>
      </c>
      <c r="G30" s="61">
        <v>14388</v>
      </c>
      <c r="H30" s="61">
        <v>0</v>
      </c>
      <c r="I30" s="60">
        <v>0</v>
      </c>
      <c r="J30" s="61">
        <v>0</v>
      </c>
      <c r="K30" s="61">
        <v>0</v>
      </c>
      <c r="L30" s="61">
        <v>0</v>
      </c>
      <c r="M30" s="60">
        <v>0</v>
      </c>
      <c r="N30" s="61">
        <v>0</v>
      </c>
      <c r="O30" s="339">
        <v>0</v>
      </c>
      <c r="P30" s="339">
        <v>0</v>
      </c>
      <c r="Q30" s="60">
        <v>0</v>
      </c>
      <c r="R30" s="61"/>
      <c r="S30" s="339">
        <v>0</v>
      </c>
      <c r="T30" s="339">
        <v>3464</v>
      </c>
      <c r="U30" s="60">
        <v>3484</v>
      </c>
    </row>
    <row r="31" spans="1:21" ht="12" customHeight="1">
      <c r="C31" s="28" t="s">
        <v>71</v>
      </c>
      <c r="D31" s="61">
        <v>261</v>
      </c>
      <c r="E31" s="60">
        <v>435</v>
      </c>
      <c r="F31" s="61">
        <v>777</v>
      </c>
      <c r="G31" s="61">
        <v>1046</v>
      </c>
      <c r="H31" s="61">
        <v>165</v>
      </c>
      <c r="I31" s="60">
        <v>336</v>
      </c>
      <c r="J31" s="61">
        <v>548</v>
      </c>
      <c r="K31" s="61">
        <v>1188</v>
      </c>
      <c r="L31" s="61">
        <v>268</v>
      </c>
      <c r="M31" s="60">
        <v>1616</v>
      </c>
      <c r="N31" s="61">
        <v>2262</v>
      </c>
      <c r="O31" s="339">
        <v>2635</v>
      </c>
      <c r="P31" s="339">
        <v>235</v>
      </c>
      <c r="Q31" s="60">
        <v>737</v>
      </c>
      <c r="R31" s="61">
        <v>1006</v>
      </c>
      <c r="S31" s="339">
        <v>2127</v>
      </c>
      <c r="T31" s="339">
        <v>8180</v>
      </c>
      <c r="U31" s="60">
        <v>8760</v>
      </c>
    </row>
    <row r="32" spans="1:21" ht="12" customHeight="1">
      <c r="A32" s="30"/>
      <c r="B32" s="30"/>
      <c r="C32" s="57" t="s">
        <v>180</v>
      </c>
      <c r="D32" s="63">
        <v>0</v>
      </c>
      <c r="E32" s="62">
        <v>0</v>
      </c>
      <c r="F32" s="63">
        <v>0</v>
      </c>
      <c r="G32" s="63">
        <v>0</v>
      </c>
      <c r="H32" s="63">
        <v>0</v>
      </c>
      <c r="I32" s="62">
        <v>0</v>
      </c>
      <c r="J32" s="63">
        <v>0</v>
      </c>
      <c r="K32" s="63">
        <v>0</v>
      </c>
      <c r="L32" s="63">
        <v>0</v>
      </c>
      <c r="M32" s="62">
        <v>0</v>
      </c>
      <c r="N32" s="63">
        <v>0</v>
      </c>
      <c r="O32" s="340">
        <v>0</v>
      </c>
      <c r="P32" s="340">
        <v>0</v>
      </c>
      <c r="Q32" s="62">
        <v>0</v>
      </c>
      <c r="R32" s="63">
        <v>0</v>
      </c>
      <c r="S32" s="340">
        <v>-1000</v>
      </c>
      <c r="T32" s="340">
        <v>0</v>
      </c>
      <c r="U32" s="62">
        <v>0</v>
      </c>
    </row>
    <row r="33" spans="1:21" ht="12" customHeight="1">
      <c r="D33" s="61"/>
      <c r="E33" s="60"/>
      <c r="F33" s="61"/>
      <c r="G33" s="61"/>
      <c r="H33" s="61"/>
      <c r="I33" s="60"/>
      <c r="J33" s="61"/>
      <c r="K33" s="61"/>
      <c r="L33" s="61"/>
      <c r="M33" s="60"/>
      <c r="N33" s="61"/>
      <c r="O33" s="339"/>
      <c r="P33" s="339"/>
      <c r="Q33" s="60"/>
      <c r="R33" s="61"/>
      <c r="S33" s="339"/>
      <c r="T33" s="339"/>
      <c r="U33" s="60"/>
    </row>
    <row r="34" spans="1:21" ht="12" customHeight="1">
      <c r="A34" s="31"/>
      <c r="B34" s="153" t="s">
        <v>72</v>
      </c>
      <c r="C34" s="31"/>
      <c r="D34" s="64">
        <v>-15712</v>
      </c>
      <c r="E34" s="64">
        <v>-33017</v>
      </c>
      <c r="F34" s="64">
        <v>-45124</v>
      </c>
      <c r="G34" s="64">
        <v>-72875</v>
      </c>
      <c r="H34" s="64">
        <v>-7706</v>
      </c>
      <c r="I34" s="64">
        <v>-16861</v>
      </c>
      <c r="J34" s="64">
        <v>-45013</v>
      </c>
      <c r="K34" s="64">
        <v>-106049</v>
      </c>
      <c r="L34" s="64">
        <v>-27248</v>
      </c>
      <c r="M34" s="64">
        <v>-24006</v>
      </c>
      <c r="N34" s="64">
        <v>-43820</v>
      </c>
      <c r="O34" s="64">
        <v>-130501</v>
      </c>
      <c r="P34" s="64">
        <v>-20013</v>
      </c>
      <c r="Q34" s="64">
        <v>-37435</v>
      </c>
      <c r="R34" s="64">
        <v>-62252</v>
      </c>
      <c r="S34" s="64">
        <v>-97513</v>
      </c>
      <c r="T34" s="64">
        <v>-20179</v>
      </c>
      <c r="U34" s="64">
        <v>-39369</v>
      </c>
    </row>
    <row r="35" spans="1:21" ht="12" customHeight="1">
      <c r="C35" s="29"/>
      <c r="D35" s="61"/>
      <c r="E35" s="60"/>
      <c r="F35" s="61"/>
      <c r="G35" s="61"/>
      <c r="H35" s="61"/>
      <c r="I35" s="60"/>
      <c r="J35" s="61"/>
      <c r="K35" s="61"/>
      <c r="L35" s="61"/>
      <c r="M35" s="60"/>
      <c r="N35" s="61"/>
      <c r="O35" s="339"/>
      <c r="P35" s="339"/>
      <c r="Q35" s="60"/>
      <c r="R35" s="61"/>
      <c r="S35" s="339"/>
      <c r="T35" s="339"/>
      <c r="U35" s="60"/>
    </row>
    <row r="36" spans="1:21" ht="12" customHeight="1">
      <c r="A36" s="152" t="s">
        <v>73</v>
      </c>
      <c r="D36" s="61"/>
      <c r="E36" s="60"/>
      <c r="F36" s="61"/>
      <c r="G36" s="61"/>
      <c r="H36" s="61"/>
      <c r="I36" s="60"/>
      <c r="J36" s="61"/>
      <c r="K36" s="61"/>
      <c r="L36" s="61"/>
      <c r="M36" s="60"/>
      <c r="N36" s="61"/>
      <c r="O36" s="339"/>
      <c r="P36" s="339"/>
      <c r="Q36" s="60"/>
      <c r="R36" s="61"/>
      <c r="S36" s="339"/>
      <c r="T36" s="339"/>
      <c r="U36" s="60"/>
    </row>
    <row r="37" spans="1:21" ht="12" customHeight="1">
      <c r="D37" s="61"/>
      <c r="E37" s="60"/>
      <c r="F37" s="61"/>
      <c r="G37" s="61"/>
      <c r="H37" s="61"/>
      <c r="I37" s="60"/>
      <c r="J37" s="61"/>
      <c r="K37" s="61"/>
      <c r="L37" s="61"/>
      <c r="M37" s="60"/>
      <c r="N37" s="61"/>
      <c r="O37" s="339"/>
      <c r="P37" s="339"/>
      <c r="Q37" s="60"/>
      <c r="R37" s="61"/>
      <c r="S37" s="339"/>
      <c r="T37" s="339"/>
      <c r="U37" s="60"/>
    </row>
    <row r="38" spans="1:21" ht="12" customHeight="1">
      <c r="C38" s="32" t="s">
        <v>74</v>
      </c>
      <c r="D38" s="61">
        <v>-27</v>
      </c>
      <c r="E38" s="60">
        <v>-65954</v>
      </c>
      <c r="F38" s="61">
        <v>-66063</v>
      </c>
      <c r="G38" s="61">
        <v>-66104</v>
      </c>
      <c r="H38" s="61">
        <v>-10</v>
      </c>
      <c r="I38" s="60">
        <v>-65174</v>
      </c>
      <c r="J38" s="61">
        <v>-65361</v>
      </c>
      <c r="K38" s="61">
        <v>-65405</v>
      </c>
      <c r="L38" s="61">
        <v>-4</v>
      </c>
      <c r="M38" s="60">
        <v>-6411</v>
      </c>
      <c r="N38" s="61">
        <v>-6705</v>
      </c>
      <c r="O38" s="339">
        <v>-8008</v>
      </c>
      <c r="P38" s="339">
        <v>-37</v>
      </c>
      <c r="Q38" s="60">
        <v>-6158</v>
      </c>
      <c r="R38" s="61">
        <v>-6369</v>
      </c>
      <c r="S38" s="339">
        <v>-6691</v>
      </c>
      <c r="T38" s="339">
        <v>-2447</v>
      </c>
      <c r="U38" s="60">
        <v>-19224</v>
      </c>
    </row>
    <row r="39" spans="1:21" ht="12" customHeight="1">
      <c r="C39" s="32" t="s">
        <v>75</v>
      </c>
      <c r="D39" s="61">
        <v>21666</v>
      </c>
      <c r="E39" s="60">
        <v>33997</v>
      </c>
      <c r="F39" s="61">
        <v>6625</v>
      </c>
      <c r="G39" s="61">
        <v>-2922</v>
      </c>
      <c r="H39" s="61">
        <v>13591</v>
      </c>
      <c r="I39" s="60">
        <v>41107</v>
      </c>
      <c r="J39" s="61">
        <v>40367</v>
      </c>
      <c r="K39" s="61">
        <v>50244</v>
      </c>
      <c r="L39" s="61">
        <v>12246</v>
      </c>
      <c r="M39" s="60">
        <v>-12828</v>
      </c>
      <c r="N39" s="61">
        <v>-34492</v>
      </c>
      <c r="O39" s="339">
        <v>10998</v>
      </c>
      <c r="P39" s="339">
        <v>-3456</v>
      </c>
      <c r="Q39" s="60">
        <v>-11317</v>
      </c>
      <c r="R39" s="61">
        <v>-23012</v>
      </c>
      <c r="S39" s="339">
        <v>-30160</v>
      </c>
      <c r="T39" s="339">
        <v>-7776</v>
      </c>
      <c r="U39" s="60">
        <v>-3401</v>
      </c>
    </row>
    <row r="40" spans="1:21" ht="12" customHeight="1">
      <c r="A40" s="30"/>
      <c r="B40" s="30"/>
      <c r="C40" s="57" t="s">
        <v>154</v>
      </c>
      <c r="D40" s="63">
        <v>-271</v>
      </c>
      <c r="E40" s="62">
        <v>-538</v>
      </c>
      <c r="F40" s="63">
        <v>-806</v>
      </c>
      <c r="G40" s="63">
        <v>-2036</v>
      </c>
      <c r="H40" s="63">
        <v>-118</v>
      </c>
      <c r="I40" s="62">
        <v>-739</v>
      </c>
      <c r="J40" s="63">
        <v>-6154</v>
      </c>
      <c r="K40" s="63">
        <v>-11157</v>
      </c>
      <c r="L40" s="63">
        <v>-11430</v>
      </c>
      <c r="M40" s="62">
        <v>-14027</v>
      </c>
      <c r="N40" s="63">
        <v>-15581</v>
      </c>
      <c r="O40" s="340">
        <v>-18541</v>
      </c>
      <c r="P40" s="340">
        <v>-2534</v>
      </c>
      <c r="Q40" s="62">
        <v>-5372</v>
      </c>
      <c r="R40" s="63">
        <v>-12792</v>
      </c>
      <c r="S40" s="340">
        <v>-18923</v>
      </c>
      <c r="T40" s="340">
        <v>-1234</v>
      </c>
      <c r="U40" s="62">
        <v>-4000</v>
      </c>
    </row>
    <row r="41" spans="1:21" ht="12" customHeight="1">
      <c r="D41" s="61"/>
      <c r="E41" s="60"/>
      <c r="F41" s="61"/>
      <c r="G41" s="61"/>
      <c r="H41" s="61"/>
      <c r="I41" s="60"/>
      <c r="J41" s="61"/>
      <c r="K41" s="61"/>
      <c r="L41" s="61"/>
      <c r="M41" s="60"/>
      <c r="N41" s="61"/>
      <c r="O41" s="339"/>
      <c r="P41" s="339"/>
      <c r="Q41" s="60"/>
      <c r="R41" s="61"/>
      <c r="S41" s="339"/>
      <c r="T41" s="339"/>
      <c r="U41" s="60"/>
    </row>
    <row r="42" spans="1:21" ht="12" customHeight="1">
      <c r="A42" s="31"/>
      <c r="B42" s="153" t="s">
        <v>76</v>
      </c>
      <c r="C42" s="31"/>
      <c r="D42" s="64">
        <v>21368</v>
      </c>
      <c r="E42" s="64">
        <v>-32495</v>
      </c>
      <c r="F42" s="64">
        <v>-60244</v>
      </c>
      <c r="G42" s="64">
        <v>-71062</v>
      </c>
      <c r="H42" s="64">
        <v>13463</v>
      </c>
      <c r="I42" s="64">
        <v>-24806</v>
      </c>
      <c r="J42" s="64">
        <v>-31148</v>
      </c>
      <c r="K42" s="64">
        <v>-26318</v>
      </c>
      <c r="L42" s="64">
        <v>812</v>
      </c>
      <c r="M42" s="64">
        <v>-33266</v>
      </c>
      <c r="N42" s="64">
        <v>-56778</v>
      </c>
      <c r="O42" s="64">
        <v>-15551</v>
      </c>
      <c r="P42" s="64">
        <v>-6027</v>
      </c>
      <c r="Q42" s="64">
        <v>-22847</v>
      </c>
      <c r="R42" s="64">
        <v>-42173</v>
      </c>
      <c r="S42" s="64">
        <v>-55774</v>
      </c>
      <c r="T42" s="64">
        <v>-11457</v>
      </c>
      <c r="U42" s="64">
        <v>-26625</v>
      </c>
    </row>
    <row r="43" spans="1:21" ht="12" customHeight="1">
      <c r="D43" s="61"/>
      <c r="E43" s="60"/>
      <c r="F43" s="61"/>
      <c r="G43" s="61"/>
      <c r="H43" s="61"/>
      <c r="I43" s="60"/>
      <c r="J43" s="61"/>
      <c r="K43" s="61"/>
      <c r="L43" s="61"/>
      <c r="M43" s="60"/>
      <c r="N43" s="61"/>
      <c r="O43" s="339"/>
      <c r="P43" s="339"/>
      <c r="Q43" s="60"/>
      <c r="R43" s="61"/>
      <c r="S43" s="339"/>
      <c r="T43" s="339"/>
      <c r="U43" s="60"/>
    </row>
    <row r="44" spans="1:21" ht="12" customHeight="1">
      <c r="A44" s="31"/>
      <c r="B44" s="153" t="s">
        <v>77</v>
      </c>
      <c r="C44" s="31"/>
      <c r="D44" s="64">
        <v>-997</v>
      </c>
      <c r="E44" s="64">
        <v>-506</v>
      </c>
      <c r="F44" s="64">
        <v>-657</v>
      </c>
      <c r="G44" s="64">
        <v>-530</v>
      </c>
      <c r="H44" s="64">
        <v>828</v>
      </c>
      <c r="I44" s="64">
        <v>106</v>
      </c>
      <c r="J44" s="64">
        <v>210</v>
      </c>
      <c r="K44" s="64">
        <v>177</v>
      </c>
      <c r="L44" s="64">
        <v>288</v>
      </c>
      <c r="M44" s="64">
        <v>390</v>
      </c>
      <c r="N44" s="64">
        <v>331</v>
      </c>
      <c r="O44" s="64">
        <v>549</v>
      </c>
      <c r="P44" s="64">
        <v>-492</v>
      </c>
      <c r="Q44" s="64">
        <v>-10</v>
      </c>
      <c r="R44" s="64">
        <v>-80</v>
      </c>
      <c r="S44" s="64">
        <v>-78</v>
      </c>
      <c r="T44" s="64">
        <v>26</v>
      </c>
      <c r="U44" s="64">
        <v>95</v>
      </c>
    </row>
    <row r="45" spans="1:21" ht="12" customHeight="1">
      <c r="C45" s="29"/>
      <c r="D45" s="66"/>
      <c r="E45" s="65"/>
      <c r="F45" s="66"/>
      <c r="G45" s="66"/>
      <c r="H45" s="66"/>
      <c r="I45" s="65"/>
      <c r="J45" s="66"/>
      <c r="K45" s="66"/>
      <c r="L45" s="66"/>
      <c r="M45" s="65"/>
      <c r="N45" s="66"/>
      <c r="O45" s="341"/>
      <c r="P45" s="341"/>
      <c r="Q45" s="65"/>
      <c r="R45" s="66"/>
      <c r="S45" s="341"/>
      <c r="T45" s="341"/>
      <c r="U45" s="60"/>
    </row>
    <row r="46" spans="1:21" ht="12" customHeight="1">
      <c r="A46" s="31"/>
      <c r="B46" s="153" t="s">
        <v>78</v>
      </c>
      <c r="C46" s="31"/>
      <c r="D46" s="64">
        <v>26914</v>
      </c>
      <c r="E46" s="64">
        <v>-2459</v>
      </c>
      <c r="F46" s="64">
        <v>-584</v>
      </c>
      <c r="G46" s="64">
        <v>760</v>
      </c>
      <c r="H46" s="64">
        <v>19588</v>
      </c>
      <c r="I46" s="64">
        <v>-93</v>
      </c>
      <c r="J46" s="64">
        <v>711</v>
      </c>
      <c r="K46" s="64">
        <v>-578</v>
      </c>
      <c r="L46" s="64">
        <v>-885</v>
      </c>
      <c r="M46" s="64">
        <v>-666</v>
      </c>
      <c r="N46" s="64">
        <v>-2173</v>
      </c>
      <c r="O46" s="64">
        <v>-8</v>
      </c>
      <c r="P46" s="64">
        <v>-1292</v>
      </c>
      <c r="Q46" s="64">
        <v>-1813</v>
      </c>
      <c r="R46" s="64">
        <v>2488</v>
      </c>
      <c r="S46" s="64">
        <v>2933</v>
      </c>
      <c r="T46" s="64">
        <v>-5367</v>
      </c>
      <c r="U46" s="64">
        <v>-3530</v>
      </c>
    </row>
    <row r="47" spans="1:21" ht="12" customHeight="1">
      <c r="C47" s="29"/>
      <c r="D47" s="61"/>
      <c r="E47" s="60"/>
      <c r="F47" s="61"/>
      <c r="G47" s="61"/>
      <c r="H47" s="61"/>
      <c r="I47" s="60"/>
      <c r="J47" s="61"/>
      <c r="K47" s="61"/>
      <c r="L47" s="61"/>
      <c r="M47" s="60"/>
      <c r="N47" s="61"/>
      <c r="O47" s="339"/>
      <c r="P47" s="339"/>
      <c r="Q47" s="60"/>
      <c r="R47" s="61"/>
      <c r="S47" s="339"/>
      <c r="T47" s="339"/>
      <c r="U47" s="60"/>
    </row>
    <row r="48" spans="1:21" ht="12" customHeight="1">
      <c r="C48" s="28" t="s">
        <v>79</v>
      </c>
      <c r="D48" s="61">
        <v>14451</v>
      </c>
      <c r="E48" s="60">
        <v>14451</v>
      </c>
      <c r="F48" s="61">
        <v>14451</v>
      </c>
      <c r="G48" s="61">
        <v>14451</v>
      </c>
      <c r="H48" s="61">
        <v>15211</v>
      </c>
      <c r="I48" s="60">
        <v>15211</v>
      </c>
      <c r="J48" s="61">
        <v>15211</v>
      </c>
      <c r="K48" s="61">
        <v>15211</v>
      </c>
      <c r="L48" s="61">
        <v>14633</v>
      </c>
      <c r="M48" s="60">
        <v>14633</v>
      </c>
      <c r="N48" s="61">
        <v>14633</v>
      </c>
      <c r="O48" s="339">
        <v>14633</v>
      </c>
      <c r="P48" s="339">
        <v>14625</v>
      </c>
      <c r="Q48" s="60">
        <v>14625</v>
      </c>
      <c r="R48" s="61">
        <v>14625</v>
      </c>
      <c r="S48" s="339">
        <v>14625</v>
      </c>
      <c r="T48" s="339">
        <v>17558</v>
      </c>
      <c r="U48" s="60">
        <v>17558</v>
      </c>
    </row>
    <row r="49" spans="1:21" ht="12" customHeight="1">
      <c r="D49" s="61"/>
      <c r="E49" s="60"/>
      <c r="F49" s="61"/>
      <c r="G49" s="61"/>
      <c r="H49" s="61"/>
      <c r="I49" s="60"/>
      <c r="J49" s="61"/>
      <c r="K49" s="61"/>
      <c r="L49" s="61"/>
      <c r="M49" s="60"/>
      <c r="N49" s="61"/>
      <c r="O49" s="339"/>
      <c r="P49" s="339"/>
      <c r="Q49" s="60"/>
      <c r="R49" s="61"/>
      <c r="S49" s="339"/>
      <c r="T49" s="339"/>
      <c r="U49" s="60"/>
    </row>
    <row r="50" spans="1:21" ht="12" customHeight="1">
      <c r="A50" s="30"/>
      <c r="B50" s="30"/>
      <c r="C50" s="57" t="s">
        <v>80</v>
      </c>
      <c r="D50" s="63">
        <v>41365</v>
      </c>
      <c r="E50" s="62">
        <v>11992</v>
      </c>
      <c r="F50" s="63">
        <v>13867</v>
      </c>
      <c r="G50" s="63">
        <v>15211</v>
      </c>
      <c r="H50" s="63">
        <v>34799</v>
      </c>
      <c r="I50" s="62">
        <v>15118</v>
      </c>
      <c r="J50" s="63">
        <v>15922</v>
      </c>
      <c r="K50" s="63">
        <v>14633</v>
      </c>
      <c r="L50" s="63">
        <v>13748</v>
      </c>
      <c r="M50" s="62">
        <v>13967</v>
      </c>
      <c r="N50" s="63">
        <v>12460</v>
      </c>
      <c r="O50" s="340">
        <v>14625</v>
      </c>
      <c r="P50" s="340">
        <v>13333</v>
      </c>
      <c r="Q50" s="62">
        <v>12812</v>
      </c>
      <c r="R50" s="63">
        <v>17113</v>
      </c>
      <c r="S50" s="340">
        <v>17558</v>
      </c>
      <c r="T50" s="340">
        <v>12191</v>
      </c>
      <c r="U50" s="62">
        <v>14028</v>
      </c>
    </row>
    <row r="51" spans="1:21" ht="12" customHeight="1">
      <c r="D51" s="61"/>
      <c r="E51" s="60"/>
      <c r="F51" s="61"/>
      <c r="G51" s="61"/>
      <c r="H51" s="61"/>
      <c r="I51" s="60"/>
      <c r="J51" s="61"/>
      <c r="K51" s="61"/>
      <c r="L51" s="61"/>
      <c r="M51" s="60"/>
      <c r="N51" s="61"/>
      <c r="O51" s="339"/>
      <c r="P51" s="339"/>
      <c r="Q51" s="60"/>
      <c r="R51" s="61"/>
      <c r="S51" s="339"/>
      <c r="T51" s="339"/>
      <c r="U51" s="60"/>
    </row>
    <row r="52" spans="1:21" ht="14.25" thickBot="1">
      <c r="A52" s="33"/>
      <c r="B52" s="154" t="s">
        <v>178</v>
      </c>
      <c r="C52" s="33"/>
      <c r="D52" s="67">
        <f t="shared" ref="D52:P52" si="0">+D21+D34-D29+D40</f>
        <v>-15509</v>
      </c>
      <c r="E52" s="67">
        <f t="shared" si="0"/>
        <v>7413</v>
      </c>
      <c r="F52" s="67">
        <f t="shared" si="0"/>
        <v>43944</v>
      </c>
      <c r="G52" s="67">
        <f t="shared" si="0"/>
        <v>59671</v>
      </c>
      <c r="H52" s="67">
        <f t="shared" si="0"/>
        <v>-7537</v>
      </c>
      <c r="I52" s="67">
        <f t="shared" si="0"/>
        <v>3103</v>
      </c>
      <c r="J52" s="67">
        <f t="shared" si="0"/>
        <v>7231</v>
      </c>
      <c r="K52" s="67">
        <f t="shared" si="0"/>
        <v>634</v>
      </c>
      <c r="L52" s="67">
        <f t="shared" si="0"/>
        <v>-11423</v>
      </c>
      <c r="M52" s="67">
        <f t="shared" si="0"/>
        <v>657</v>
      </c>
      <c r="N52" s="67">
        <f t="shared" si="0"/>
        <v>24195</v>
      </c>
      <c r="O52" s="67">
        <f t="shared" si="0"/>
        <v>-13774</v>
      </c>
      <c r="P52" s="67">
        <f t="shared" si="0"/>
        <v>-1441</v>
      </c>
      <c r="Q52" s="67">
        <f>+Q21+Q34-Q29+Q40</f>
        <v>-1403</v>
      </c>
      <c r="R52" s="67">
        <v>16911</v>
      </c>
      <c r="S52" s="67">
        <v>26725</v>
      </c>
      <c r="T52" s="67">
        <v>9747</v>
      </c>
      <c r="U52" s="67">
        <v>20180</v>
      </c>
    </row>
    <row r="53" spans="1:21" s="1" customFormat="1" ht="12.75">
      <c r="A53" s="13"/>
      <c r="B53" s="13"/>
      <c r="C53" s="13"/>
      <c r="O53" s="342"/>
      <c r="P53" s="342"/>
      <c r="Q53" s="342"/>
      <c r="S53" s="342"/>
      <c r="T53" s="342"/>
      <c r="U53" s="342"/>
    </row>
    <row r="54" spans="1:21" ht="18.75">
      <c r="A54" s="75" t="s">
        <v>177</v>
      </c>
      <c r="D54" s="155"/>
      <c r="E54" s="150"/>
      <c r="F54" s="155"/>
      <c r="G54" s="155"/>
      <c r="H54" s="155"/>
      <c r="I54" s="150"/>
      <c r="J54" s="155"/>
      <c r="K54" s="155"/>
      <c r="L54" s="155"/>
      <c r="M54" s="150"/>
      <c r="N54" s="155"/>
      <c r="O54" s="343"/>
      <c r="P54" s="343"/>
      <c r="Q54" s="347"/>
      <c r="R54" s="155"/>
      <c r="S54" s="343"/>
      <c r="T54" s="343"/>
      <c r="U54" s="344"/>
    </row>
    <row r="55" spans="1:21" ht="12" customHeight="1">
      <c r="D55" s="155"/>
      <c r="E55" s="150"/>
      <c r="F55" s="155"/>
      <c r="G55" s="155"/>
      <c r="H55" s="155"/>
      <c r="I55" s="150"/>
      <c r="J55" s="155"/>
      <c r="K55" s="155"/>
      <c r="L55" s="155"/>
      <c r="M55" s="150"/>
      <c r="N55" s="155"/>
      <c r="O55" s="343"/>
      <c r="P55" s="343"/>
      <c r="Q55" s="345"/>
      <c r="R55" s="155"/>
      <c r="S55" s="343"/>
      <c r="T55" s="343"/>
    </row>
    <row r="56" spans="1:21" ht="12" customHeight="1">
      <c r="A56" s="16"/>
      <c r="D56" s="155"/>
      <c r="F56" s="155"/>
      <c r="G56" s="155"/>
      <c r="H56" s="155"/>
      <c r="J56" s="155"/>
      <c r="K56" s="155"/>
      <c r="L56" s="155"/>
      <c r="N56" s="155"/>
      <c r="Q56" s="345"/>
      <c r="R56" s="155"/>
    </row>
    <row r="57" spans="1:21" ht="12" customHeight="1">
      <c r="D57" s="155"/>
      <c r="E57" s="150"/>
      <c r="F57" s="155"/>
      <c r="G57" s="155"/>
      <c r="H57" s="155"/>
      <c r="I57" s="150"/>
      <c r="J57" s="155"/>
      <c r="K57" s="155"/>
      <c r="L57" s="155"/>
      <c r="M57" s="150"/>
      <c r="N57" s="155"/>
      <c r="O57" s="343"/>
      <c r="P57" s="343"/>
      <c r="Q57" s="345"/>
      <c r="R57" s="155"/>
      <c r="S57" s="343"/>
      <c r="T57" s="343"/>
    </row>
    <row r="58" spans="1:21" ht="12" customHeight="1">
      <c r="D58" s="8"/>
      <c r="F58" s="8"/>
      <c r="G58" s="8"/>
      <c r="H58" s="8"/>
      <c r="J58" s="8"/>
      <c r="K58" s="8"/>
      <c r="L58" s="8"/>
      <c r="N58" s="8"/>
      <c r="R58" s="8"/>
    </row>
    <row r="59" spans="1:21" ht="12" customHeight="1">
      <c r="D59" s="8"/>
      <c r="F59" s="8"/>
      <c r="G59" s="8"/>
      <c r="H59" s="8"/>
      <c r="J59" s="8"/>
      <c r="K59" s="8"/>
      <c r="L59" s="8"/>
      <c r="N59" s="8"/>
      <c r="R59" s="8"/>
    </row>
    <row r="60" spans="1:21" ht="12" customHeight="1">
      <c r="D60" s="8"/>
      <c r="F60" s="8"/>
      <c r="G60" s="8"/>
      <c r="H60" s="8"/>
      <c r="J60" s="8"/>
      <c r="K60" s="8"/>
      <c r="L60" s="8"/>
      <c r="N60" s="8"/>
      <c r="R60" s="8"/>
    </row>
  </sheetData>
  <pageMargins left="0.59055118110236227" right="0.59055118110236227" top="0.59055118110236227" bottom="0.59055118110236227" header="0.51181102362204722" footer="0.51181102362204722"/>
  <pageSetup paperSize="9" scale="4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89"/>
  <sheetViews>
    <sheetView showGridLines="0" view="pageBreakPreview" zoomScale="90" zoomScaleNormal="110" zoomScaleSheetLayoutView="90" workbookViewId="0">
      <pane xSplit="3" ySplit="4" topLeftCell="D52" activePane="bottomRight" state="frozen"/>
      <selection activeCell="A88" sqref="A88"/>
      <selection pane="topRight" activeCell="A88" sqref="A88"/>
      <selection pane="bottomLeft" activeCell="A88" sqref="A88"/>
      <selection pane="bottomRight" activeCell="I27" sqref="I27"/>
    </sheetView>
  </sheetViews>
  <sheetFormatPr defaultColWidth="7.28515625" defaultRowHeight="12.75"/>
  <cols>
    <col min="1" max="2" width="3.42578125" style="194" customWidth="1"/>
    <col min="3" max="3" width="42.85546875" style="194" customWidth="1"/>
    <col min="4" max="9" width="12.7109375" style="234" customWidth="1"/>
    <col min="10" max="16384" width="7.28515625" style="234"/>
  </cols>
  <sheetData>
    <row r="1" spans="1:9" ht="12" customHeight="1">
      <c r="A1" s="184" t="s">
        <v>0</v>
      </c>
      <c r="B1" s="232"/>
      <c r="C1" s="233"/>
      <c r="D1" s="186">
        <v>2015</v>
      </c>
      <c r="E1" s="186">
        <v>2015</v>
      </c>
      <c r="F1" s="186">
        <v>2015</v>
      </c>
      <c r="G1" s="186">
        <v>2015</v>
      </c>
      <c r="H1" s="186">
        <v>2016</v>
      </c>
      <c r="I1" s="186">
        <v>2016</v>
      </c>
    </row>
    <row r="2" spans="1:9" ht="12" customHeight="1">
      <c r="A2" s="235" t="s">
        <v>81</v>
      </c>
      <c r="B2" s="195"/>
      <c r="C2" s="236"/>
      <c r="D2" s="190" t="s">
        <v>144</v>
      </c>
      <c r="E2" s="190" t="s">
        <v>145</v>
      </c>
      <c r="F2" s="190" t="s">
        <v>146</v>
      </c>
      <c r="G2" s="190" t="s">
        <v>147</v>
      </c>
      <c r="H2" s="190" t="s">
        <v>144</v>
      </c>
      <c r="I2" s="190" t="s">
        <v>145</v>
      </c>
    </row>
    <row r="3" spans="1:9" ht="12" customHeight="1">
      <c r="A3" s="235"/>
      <c r="B3" s="195"/>
      <c r="C3" s="236"/>
      <c r="D3" s="190"/>
      <c r="E3" s="190"/>
      <c r="F3" s="190"/>
      <c r="G3" s="190"/>
      <c r="H3" s="190"/>
      <c r="I3" s="190"/>
    </row>
    <row r="4" spans="1:9" ht="12" customHeight="1">
      <c r="A4" s="237" t="s">
        <v>150</v>
      </c>
      <c r="B4" s="238"/>
      <c r="C4" s="239"/>
      <c r="D4" s="192"/>
      <c r="E4" s="192"/>
      <c r="F4" s="192"/>
      <c r="G4" s="192"/>
      <c r="H4" s="192"/>
      <c r="I4" s="192"/>
    </row>
    <row r="5" spans="1:9" ht="12" customHeight="1">
      <c r="D5" s="240"/>
      <c r="E5" s="241"/>
      <c r="F5" s="240"/>
      <c r="G5" s="355"/>
      <c r="H5" s="355"/>
      <c r="I5" s="241"/>
    </row>
    <row r="6" spans="1:9" ht="12" customHeight="1">
      <c r="A6" s="73" t="s">
        <v>209</v>
      </c>
      <c r="B6" s="68"/>
      <c r="D6" s="242"/>
      <c r="E6" s="243"/>
      <c r="F6" s="242"/>
      <c r="G6" s="354"/>
      <c r="H6" s="354"/>
      <c r="I6" s="243"/>
    </row>
    <row r="7" spans="1:9" ht="12" customHeight="1">
      <c r="A7" s="68"/>
      <c r="C7" s="68"/>
      <c r="D7" s="240"/>
      <c r="E7" s="241"/>
      <c r="F7" s="240"/>
      <c r="G7" s="355"/>
      <c r="H7" s="355"/>
      <c r="I7" s="241"/>
    </row>
    <row r="8" spans="1:9" ht="12" customHeight="1">
      <c r="A8" s="244"/>
      <c r="B8" s="245"/>
      <c r="C8" s="244" t="s">
        <v>165</v>
      </c>
      <c r="D8" s="246">
        <v>38636</v>
      </c>
      <c r="E8" s="247">
        <v>35671</v>
      </c>
      <c r="F8" s="246">
        <v>36603</v>
      </c>
      <c r="G8" s="356">
        <v>35951</v>
      </c>
      <c r="H8" s="356">
        <v>34611</v>
      </c>
      <c r="I8" s="247">
        <v>35129</v>
      </c>
    </row>
    <row r="9" spans="1:9" ht="12" customHeight="1">
      <c r="A9" s="244"/>
      <c r="B9" s="245"/>
      <c r="C9" s="244" t="s">
        <v>8</v>
      </c>
      <c r="D9" s="246">
        <v>16355</v>
      </c>
      <c r="E9" s="247">
        <v>17042</v>
      </c>
      <c r="F9" s="246">
        <v>17977</v>
      </c>
      <c r="G9" s="356">
        <v>17845</v>
      </c>
      <c r="H9" s="356">
        <v>17741</v>
      </c>
      <c r="I9" s="247">
        <v>18152</v>
      </c>
    </row>
    <row r="10" spans="1:9" ht="12" customHeight="1">
      <c r="C10" s="244" t="s">
        <v>167</v>
      </c>
      <c r="D10" s="248">
        <v>12099</v>
      </c>
      <c r="E10" s="249">
        <v>13528</v>
      </c>
      <c r="F10" s="248">
        <v>12594</v>
      </c>
      <c r="G10" s="356">
        <v>16742</v>
      </c>
      <c r="H10" s="356">
        <v>12898</v>
      </c>
      <c r="I10" s="247">
        <v>15745.999999999998</v>
      </c>
    </row>
    <row r="11" spans="1:9" ht="12" customHeight="1">
      <c r="A11" s="68"/>
      <c r="B11" s="245" t="s">
        <v>83</v>
      </c>
      <c r="D11" s="242">
        <v>67090</v>
      </c>
      <c r="E11" s="243">
        <v>66241</v>
      </c>
      <c r="F11" s="242">
        <v>67174</v>
      </c>
      <c r="G11" s="354">
        <v>70538</v>
      </c>
      <c r="H11" s="354">
        <v>65250</v>
      </c>
      <c r="I11" s="243">
        <v>69027</v>
      </c>
    </row>
    <row r="12" spans="1:9" ht="12" customHeight="1">
      <c r="A12" s="68"/>
      <c r="C12" s="68"/>
      <c r="D12" s="248"/>
      <c r="E12" s="249"/>
      <c r="F12" s="248"/>
      <c r="G12" s="357"/>
      <c r="H12" s="357"/>
      <c r="I12" s="249"/>
    </row>
    <row r="13" spans="1:9" ht="12" customHeight="1">
      <c r="C13" s="194" t="s">
        <v>165</v>
      </c>
      <c r="D13" s="248">
        <v>12291</v>
      </c>
      <c r="E13" s="249">
        <v>12173</v>
      </c>
      <c r="F13" s="248">
        <v>11862</v>
      </c>
      <c r="G13" s="357">
        <v>11623</v>
      </c>
      <c r="H13" s="357">
        <v>11317</v>
      </c>
      <c r="I13" s="249">
        <v>11479</v>
      </c>
    </row>
    <row r="14" spans="1:9" ht="12" customHeight="1">
      <c r="C14" s="194" t="s">
        <v>166</v>
      </c>
      <c r="D14" s="246">
        <v>10065</v>
      </c>
      <c r="E14" s="247">
        <v>11023</v>
      </c>
      <c r="F14" s="246">
        <v>10643</v>
      </c>
      <c r="G14" s="356">
        <v>11009</v>
      </c>
      <c r="H14" s="356">
        <v>10856</v>
      </c>
      <c r="I14" s="247">
        <v>11269</v>
      </c>
    </row>
    <row r="15" spans="1:9" ht="12" customHeight="1">
      <c r="C15" s="194" t="s">
        <v>7</v>
      </c>
      <c r="D15" s="246">
        <v>9037</v>
      </c>
      <c r="E15" s="247">
        <v>9266</v>
      </c>
      <c r="F15" s="246">
        <v>9255</v>
      </c>
      <c r="G15" s="356">
        <v>9669</v>
      </c>
      <c r="H15" s="356">
        <v>9475</v>
      </c>
      <c r="I15" s="247">
        <v>9929</v>
      </c>
    </row>
    <row r="16" spans="1:9" ht="12" customHeight="1">
      <c r="C16" s="69" t="s">
        <v>168</v>
      </c>
      <c r="D16" s="246">
        <v>10224</v>
      </c>
      <c r="E16" s="247">
        <v>10908</v>
      </c>
      <c r="F16" s="246">
        <v>11568</v>
      </c>
      <c r="G16" s="356">
        <v>14301</v>
      </c>
      <c r="H16" s="356">
        <v>11444</v>
      </c>
      <c r="I16" s="247">
        <v>11430</v>
      </c>
    </row>
    <row r="17" spans="1:9" ht="12" customHeight="1">
      <c r="A17" s="68"/>
      <c r="B17" s="245" t="s">
        <v>84</v>
      </c>
      <c r="D17" s="242">
        <v>41617</v>
      </c>
      <c r="E17" s="243">
        <v>43370</v>
      </c>
      <c r="F17" s="242">
        <v>43328</v>
      </c>
      <c r="G17" s="354">
        <v>46602</v>
      </c>
      <c r="H17" s="354">
        <v>43092</v>
      </c>
      <c r="I17" s="243">
        <v>44107</v>
      </c>
    </row>
    <row r="18" spans="1:9" ht="12" customHeight="1">
      <c r="A18" s="68"/>
      <c r="B18" s="245"/>
      <c r="D18" s="242"/>
      <c r="E18" s="243"/>
      <c r="F18" s="242"/>
      <c r="G18" s="354"/>
      <c r="H18" s="354"/>
      <c r="I18" s="243"/>
    </row>
    <row r="19" spans="1:9" ht="12" customHeight="1">
      <c r="A19" s="68"/>
      <c r="B19" s="245" t="s">
        <v>85</v>
      </c>
      <c r="D19" s="242">
        <v>12078</v>
      </c>
      <c r="E19" s="243">
        <v>17629</v>
      </c>
      <c r="F19" s="242">
        <v>15370</v>
      </c>
      <c r="G19" s="354">
        <v>32299</v>
      </c>
      <c r="H19" s="354">
        <v>15144</v>
      </c>
      <c r="I19" s="243">
        <v>13112</v>
      </c>
    </row>
    <row r="20" spans="1:9" ht="12" customHeight="1">
      <c r="B20" s="68"/>
      <c r="D20" s="246"/>
      <c r="E20" s="247"/>
      <c r="F20" s="246"/>
      <c r="G20" s="356"/>
      <c r="H20" s="356"/>
      <c r="I20" s="247"/>
    </row>
    <row r="21" spans="1:9" ht="12" customHeight="1">
      <c r="A21" s="68"/>
      <c r="B21" s="245" t="s">
        <v>133</v>
      </c>
      <c r="D21" s="242">
        <v>16789</v>
      </c>
      <c r="E21" s="243">
        <v>10443</v>
      </c>
      <c r="F21" s="242">
        <v>9418</v>
      </c>
      <c r="G21" s="354">
        <v>12630</v>
      </c>
      <c r="H21" s="354">
        <v>2313</v>
      </c>
      <c r="I21" s="243">
        <v>1490</v>
      </c>
    </row>
    <row r="22" spans="1:9" ht="12" customHeight="1">
      <c r="B22" s="250"/>
      <c r="D22" s="246"/>
      <c r="E22" s="247"/>
      <c r="F22" s="246"/>
      <c r="G22" s="356"/>
      <c r="H22" s="356"/>
      <c r="I22" s="247"/>
    </row>
    <row r="23" spans="1:9" ht="12" customHeight="1">
      <c r="A23" s="70" t="s">
        <v>9</v>
      </c>
      <c r="B23" s="251"/>
      <c r="C23" s="252"/>
      <c r="D23" s="253">
        <v>137574</v>
      </c>
      <c r="E23" s="253">
        <v>137683</v>
      </c>
      <c r="F23" s="253">
        <v>135290</v>
      </c>
      <c r="G23" s="253">
        <v>162069</v>
      </c>
      <c r="H23" s="253">
        <v>125799</v>
      </c>
      <c r="I23" s="253">
        <v>127736</v>
      </c>
    </row>
    <row r="24" spans="1:9" ht="12" customHeight="1">
      <c r="B24" s="68"/>
      <c r="D24" s="246"/>
      <c r="E24" s="247"/>
      <c r="F24" s="246"/>
      <c r="G24" s="356"/>
      <c r="H24" s="356"/>
      <c r="I24" s="247"/>
    </row>
    <row r="25" spans="1:9" ht="12" customHeight="1">
      <c r="A25" s="70" t="s">
        <v>157</v>
      </c>
      <c r="B25" s="251"/>
      <c r="C25" s="252"/>
      <c r="D25" s="253">
        <v>-52326</v>
      </c>
      <c r="E25" s="253">
        <v>-49781</v>
      </c>
      <c r="F25" s="253">
        <v>-46758</v>
      </c>
      <c r="G25" s="253">
        <v>-75222</v>
      </c>
      <c r="H25" s="253">
        <v>-39536</v>
      </c>
      <c r="I25" s="253">
        <v>-38219</v>
      </c>
    </row>
    <row r="26" spans="1:9" ht="12" customHeight="1">
      <c r="B26" s="68"/>
      <c r="D26" s="246"/>
      <c r="E26" s="247"/>
      <c r="F26" s="246"/>
      <c r="G26" s="356"/>
      <c r="H26" s="356"/>
      <c r="I26" s="247"/>
    </row>
    <row r="27" spans="1:9" ht="12" customHeight="1">
      <c r="A27" s="70" t="s">
        <v>159</v>
      </c>
      <c r="B27" s="251"/>
      <c r="C27" s="252"/>
      <c r="D27" s="253">
        <v>85248</v>
      </c>
      <c r="E27" s="253">
        <v>87902</v>
      </c>
      <c r="F27" s="253">
        <v>88532</v>
      </c>
      <c r="G27" s="253">
        <v>86847</v>
      </c>
      <c r="H27" s="253">
        <v>86263</v>
      </c>
      <c r="I27" s="253">
        <v>89517</v>
      </c>
    </row>
    <row r="28" spans="1:9" ht="12" customHeight="1">
      <c r="A28" s="68"/>
      <c r="B28" s="254"/>
      <c r="C28" s="198" t="s">
        <v>152</v>
      </c>
      <c r="D28" s="246">
        <v>6226</v>
      </c>
      <c r="E28" s="247">
        <v>6486</v>
      </c>
      <c r="F28" s="246">
        <v>6398</v>
      </c>
      <c r="G28" s="356">
        <v>6113</v>
      </c>
      <c r="H28" s="356">
        <v>6188</v>
      </c>
      <c r="I28" s="247">
        <v>6112</v>
      </c>
    </row>
    <row r="29" spans="1:9" ht="12" customHeight="1">
      <c r="A29" s="68"/>
      <c r="B29" s="254"/>
      <c r="C29" s="198" t="s">
        <v>151</v>
      </c>
      <c r="D29" s="246">
        <v>7649</v>
      </c>
      <c r="E29" s="247">
        <v>0</v>
      </c>
      <c r="F29" s="246">
        <v>0</v>
      </c>
      <c r="G29" s="356">
        <v>0</v>
      </c>
      <c r="H29" s="356">
        <v>7265</v>
      </c>
      <c r="I29" s="247">
        <v>0</v>
      </c>
    </row>
    <row r="30" spans="1:9" ht="12" customHeight="1">
      <c r="A30" s="68"/>
      <c r="B30" s="254"/>
      <c r="C30" s="255" t="s">
        <v>158</v>
      </c>
      <c r="D30" s="246">
        <v>-36213</v>
      </c>
      <c r="E30" s="247">
        <v>-37187</v>
      </c>
      <c r="F30" s="246">
        <v>-42115</v>
      </c>
      <c r="G30" s="356">
        <v>-44411</v>
      </c>
      <c r="H30" s="356">
        <v>-31560</v>
      </c>
      <c r="I30" s="247">
        <v>-38459</v>
      </c>
    </row>
    <row r="31" spans="1:9" ht="12" customHeight="1">
      <c r="A31" s="70" t="s">
        <v>14</v>
      </c>
      <c r="B31" s="251"/>
      <c r="C31" s="70"/>
      <c r="D31" s="253">
        <v>35160</v>
      </c>
      <c r="E31" s="253">
        <v>44229</v>
      </c>
      <c r="F31" s="253">
        <v>40019</v>
      </c>
      <c r="G31" s="253">
        <v>36323</v>
      </c>
      <c r="H31" s="253">
        <v>41250</v>
      </c>
      <c r="I31" s="253">
        <v>44946</v>
      </c>
    </row>
    <row r="32" spans="1:9" ht="12" customHeight="1">
      <c r="A32" s="370" t="s">
        <v>156</v>
      </c>
      <c r="B32" s="256"/>
      <c r="C32" s="136"/>
      <c r="D32" s="257">
        <v>11375</v>
      </c>
      <c r="E32" s="364">
        <v>20580</v>
      </c>
      <c r="F32" s="257">
        <v>21117</v>
      </c>
      <c r="G32" s="358">
        <v>41226</v>
      </c>
      <c r="H32" s="358">
        <v>10207</v>
      </c>
      <c r="I32" s="258">
        <v>21030</v>
      </c>
    </row>
    <row r="33" spans="1:9" ht="12" customHeight="1">
      <c r="A33" s="261"/>
      <c r="D33" s="246"/>
      <c r="E33" s="247"/>
      <c r="F33" s="246"/>
      <c r="G33" s="356"/>
      <c r="H33" s="356"/>
      <c r="I33" s="247"/>
    </row>
    <row r="34" spans="1:9" ht="12" customHeight="1">
      <c r="A34" s="73" t="s">
        <v>86</v>
      </c>
      <c r="B34" s="250"/>
      <c r="D34" s="242"/>
      <c r="E34" s="243"/>
      <c r="F34" s="242"/>
      <c r="G34" s="354"/>
      <c r="H34" s="354"/>
      <c r="I34" s="243"/>
    </row>
    <row r="35" spans="1:9" ht="12" customHeight="1">
      <c r="A35" s="261"/>
      <c r="B35" s="250"/>
      <c r="C35" s="254"/>
      <c r="D35" s="242"/>
      <c r="E35" s="243"/>
      <c r="F35" s="242"/>
      <c r="G35" s="354"/>
      <c r="H35" s="354"/>
      <c r="I35" s="243"/>
    </row>
    <row r="36" spans="1:9" ht="12" customHeight="1">
      <c r="A36" s="244"/>
      <c r="B36" s="245"/>
      <c r="C36" s="244" t="s">
        <v>165</v>
      </c>
      <c r="D36" s="246">
        <v>4515</v>
      </c>
      <c r="E36" s="247">
        <v>4693</v>
      </c>
      <c r="F36" s="246">
        <v>5284</v>
      </c>
      <c r="G36" s="356">
        <v>4649</v>
      </c>
      <c r="H36" s="356">
        <v>4356</v>
      </c>
      <c r="I36" s="247">
        <v>4428</v>
      </c>
    </row>
    <row r="37" spans="1:9" ht="12" customHeight="1">
      <c r="A37" s="244"/>
      <c r="B37" s="245"/>
      <c r="C37" s="244" t="s">
        <v>8</v>
      </c>
      <c r="D37" s="246">
        <v>1275</v>
      </c>
      <c r="E37" s="247">
        <v>2136</v>
      </c>
      <c r="F37" s="246">
        <v>2261</v>
      </c>
      <c r="G37" s="356">
        <v>2419</v>
      </c>
      <c r="H37" s="356">
        <v>1411</v>
      </c>
      <c r="I37" s="247">
        <v>1554</v>
      </c>
    </row>
    <row r="38" spans="1:9" ht="12" customHeight="1">
      <c r="C38" s="244" t="s">
        <v>167</v>
      </c>
      <c r="D38" s="248">
        <v>977</v>
      </c>
      <c r="E38" s="249">
        <v>360</v>
      </c>
      <c r="F38" s="248">
        <v>485</v>
      </c>
      <c r="G38" s="357">
        <v>318</v>
      </c>
      <c r="H38" s="357">
        <v>1270</v>
      </c>
      <c r="I38" s="249">
        <v>1444</v>
      </c>
    </row>
    <row r="39" spans="1:9" ht="12" customHeight="1">
      <c r="A39" s="68"/>
      <c r="B39" s="245" t="s">
        <v>83</v>
      </c>
      <c r="D39" s="242">
        <v>6767</v>
      </c>
      <c r="E39" s="243">
        <v>7189</v>
      </c>
      <c r="F39" s="242">
        <v>8030</v>
      </c>
      <c r="G39" s="354">
        <v>7386</v>
      </c>
      <c r="H39" s="354">
        <v>7037</v>
      </c>
      <c r="I39" s="243">
        <v>7426</v>
      </c>
    </row>
    <row r="40" spans="1:9" ht="12" customHeight="1">
      <c r="A40" s="68"/>
      <c r="C40" s="68"/>
      <c r="D40" s="248"/>
      <c r="E40" s="249"/>
      <c r="F40" s="248"/>
      <c r="G40" s="357"/>
      <c r="H40" s="357"/>
      <c r="I40" s="249"/>
    </row>
    <row r="41" spans="1:9" ht="12" customHeight="1">
      <c r="C41" s="194" t="s">
        <v>165</v>
      </c>
      <c r="D41" s="248">
        <v>1566</v>
      </c>
      <c r="E41" s="249">
        <v>1511</v>
      </c>
      <c r="F41" s="248">
        <v>1491</v>
      </c>
      <c r="G41" s="357">
        <v>1842</v>
      </c>
      <c r="H41" s="357">
        <v>1406</v>
      </c>
      <c r="I41" s="249">
        <v>1394</v>
      </c>
    </row>
    <row r="42" spans="1:9" ht="12" customHeight="1">
      <c r="C42" s="194" t="s">
        <v>166</v>
      </c>
      <c r="D42" s="246">
        <v>1308</v>
      </c>
      <c r="E42" s="247">
        <v>1298</v>
      </c>
      <c r="F42" s="246">
        <v>1349</v>
      </c>
      <c r="G42" s="356">
        <v>1671</v>
      </c>
      <c r="H42" s="356">
        <v>1413</v>
      </c>
      <c r="I42" s="247">
        <v>1415</v>
      </c>
    </row>
    <row r="43" spans="1:9" ht="12" customHeight="1">
      <c r="C43" s="194" t="s">
        <v>7</v>
      </c>
      <c r="D43" s="246">
        <v>740</v>
      </c>
      <c r="E43" s="247">
        <v>766</v>
      </c>
      <c r="F43" s="246">
        <v>787</v>
      </c>
      <c r="G43" s="356">
        <v>315</v>
      </c>
      <c r="H43" s="356">
        <v>723</v>
      </c>
      <c r="I43" s="247">
        <v>749</v>
      </c>
    </row>
    <row r="44" spans="1:9" ht="12" customHeight="1">
      <c r="C44" s="69" t="s">
        <v>168</v>
      </c>
      <c r="D44" s="246">
        <v>1934</v>
      </c>
      <c r="E44" s="247">
        <v>1827</v>
      </c>
      <c r="F44" s="246">
        <v>1934</v>
      </c>
      <c r="G44" s="356">
        <v>1971</v>
      </c>
      <c r="H44" s="356">
        <v>1789</v>
      </c>
      <c r="I44" s="247">
        <v>1614.9999999999998</v>
      </c>
    </row>
    <row r="45" spans="1:9" ht="12" customHeight="1">
      <c r="A45" s="68"/>
      <c r="B45" s="245" t="s">
        <v>84</v>
      </c>
      <c r="D45" s="242">
        <v>5548</v>
      </c>
      <c r="E45" s="243">
        <v>5402</v>
      </c>
      <c r="F45" s="242">
        <v>5561</v>
      </c>
      <c r="G45" s="354">
        <v>5799</v>
      </c>
      <c r="H45" s="354">
        <v>5331</v>
      </c>
      <c r="I45" s="243">
        <v>5173</v>
      </c>
    </row>
    <row r="46" spans="1:9" ht="12" customHeight="1">
      <c r="A46" s="68"/>
      <c r="B46" s="245"/>
      <c r="D46" s="242"/>
      <c r="E46" s="243"/>
      <c r="F46" s="242"/>
      <c r="G46" s="354"/>
      <c r="H46" s="354"/>
      <c r="I46" s="243"/>
    </row>
    <row r="47" spans="1:9" ht="12" customHeight="1">
      <c r="A47" s="68"/>
      <c r="B47" s="245" t="s">
        <v>85</v>
      </c>
      <c r="D47" s="242">
        <v>189</v>
      </c>
      <c r="E47" s="243">
        <v>337</v>
      </c>
      <c r="F47" s="242">
        <v>824</v>
      </c>
      <c r="G47" s="354">
        <v>576</v>
      </c>
      <c r="H47" s="354">
        <v>236</v>
      </c>
      <c r="I47" s="243">
        <v>740</v>
      </c>
    </row>
    <row r="48" spans="1:9" ht="12" customHeight="1">
      <c r="A48" s="254"/>
      <c r="B48" s="250"/>
      <c r="C48" s="254"/>
      <c r="D48" s="242"/>
      <c r="E48" s="243"/>
      <c r="F48" s="242"/>
      <c r="G48" s="354"/>
      <c r="H48" s="354"/>
      <c r="I48" s="243"/>
    </row>
    <row r="49" spans="1:9" ht="12" customHeight="1">
      <c r="A49" s="70" t="s">
        <v>9</v>
      </c>
      <c r="B49" s="263"/>
      <c r="C49" s="252"/>
      <c r="D49" s="253">
        <v>12504</v>
      </c>
      <c r="E49" s="253">
        <v>12928</v>
      </c>
      <c r="F49" s="253">
        <v>14415</v>
      </c>
      <c r="G49" s="253">
        <v>13761</v>
      </c>
      <c r="H49" s="253">
        <v>12604</v>
      </c>
      <c r="I49" s="253">
        <v>13339</v>
      </c>
    </row>
    <row r="50" spans="1:9" ht="12" customHeight="1">
      <c r="B50" s="68"/>
      <c r="D50" s="246"/>
      <c r="E50" s="247"/>
      <c r="F50" s="246"/>
      <c r="G50" s="356"/>
      <c r="H50" s="356"/>
      <c r="I50" s="247"/>
    </row>
    <row r="51" spans="1:9" ht="12" customHeight="1">
      <c r="A51" s="70" t="s">
        <v>157</v>
      </c>
      <c r="B51" s="251"/>
      <c r="C51" s="252"/>
      <c r="D51" s="253">
        <v>-3587</v>
      </c>
      <c r="E51" s="253">
        <v>-3970</v>
      </c>
      <c r="F51" s="253">
        <v>-4498</v>
      </c>
      <c r="G51" s="253">
        <v>-4518</v>
      </c>
      <c r="H51" s="253">
        <v>-4000</v>
      </c>
      <c r="I51" s="253">
        <v>-4516</v>
      </c>
    </row>
    <row r="52" spans="1:9" ht="12" customHeight="1">
      <c r="B52" s="68"/>
      <c r="D52" s="246"/>
      <c r="E52" s="247"/>
      <c r="F52" s="246"/>
      <c r="G52" s="356"/>
      <c r="H52" s="356"/>
      <c r="I52" s="247"/>
    </row>
    <row r="53" spans="1:9" ht="12" customHeight="1">
      <c r="A53" s="70" t="s">
        <v>159</v>
      </c>
      <c r="B53" s="251"/>
      <c r="C53" s="252"/>
      <c r="D53" s="253">
        <v>8917</v>
      </c>
      <c r="E53" s="253">
        <v>8958</v>
      </c>
      <c r="F53" s="253">
        <v>9917</v>
      </c>
      <c r="G53" s="253">
        <v>9243</v>
      </c>
      <c r="H53" s="253">
        <v>8604</v>
      </c>
      <c r="I53" s="253">
        <v>8823</v>
      </c>
    </row>
    <row r="54" spans="1:9" ht="12" customHeight="1">
      <c r="A54" s="250"/>
      <c r="B54" s="254"/>
      <c r="C54" s="255" t="s">
        <v>158</v>
      </c>
      <c r="D54" s="246">
        <v>-3870</v>
      </c>
      <c r="E54" s="247">
        <v>-3981</v>
      </c>
      <c r="F54" s="246">
        <v>-4081</v>
      </c>
      <c r="G54" s="356">
        <v>-4292</v>
      </c>
      <c r="H54" s="356">
        <v>-3725</v>
      </c>
      <c r="I54" s="247">
        <v>-5164.0000000000009</v>
      </c>
    </row>
    <row r="55" spans="1:9" ht="12" customHeight="1">
      <c r="A55" s="70" t="s">
        <v>14</v>
      </c>
      <c r="B55" s="263"/>
      <c r="C55" s="252"/>
      <c r="D55" s="253">
        <v>5047</v>
      </c>
      <c r="E55" s="253">
        <v>4977</v>
      </c>
      <c r="F55" s="253">
        <v>5836</v>
      </c>
      <c r="G55" s="253">
        <v>4951</v>
      </c>
      <c r="H55" s="253">
        <v>4879</v>
      </c>
      <c r="I55" s="253">
        <v>3658.9999999999991</v>
      </c>
    </row>
    <row r="56" spans="1:9" ht="12" customHeight="1">
      <c r="A56" s="136" t="s">
        <v>156</v>
      </c>
      <c r="B56" s="256"/>
      <c r="C56" s="136"/>
      <c r="D56" s="257">
        <v>557</v>
      </c>
      <c r="E56" s="364">
        <v>1272</v>
      </c>
      <c r="F56" s="257">
        <v>3050</v>
      </c>
      <c r="G56" s="358">
        <v>5677</v>
      </c>
      <c r="H56" s="358">
        <v>0</v>
      </c>
      <c r="I56" s="258">
        <v>1457</v>
      </c>
    </row>
    <row r="57" spans="1:9" ht="12" customHeight="1">
      <c r="A57" s="261"/>
      <c r="C57" s="261"/>
      <c r="D57" s="242"/>
      <c r="E57" s="243"/>
      <c r="F57" s="242"/>
      <c r="G57" s="354"/>
      <c r="H57" s="354"/>
      <c r="I57" s="243"/>
    </row>
    <row r="58" spans="1:9" ht="12" customHeight="1">
      <c r="A58" s="73" t="s">
        <v>87</v>
      </c>
      <c r="C58" s="68"/>
      <c r="D58" s="264"/>
      <c r="E58" s="265"/>
      <c r="F58" s="264"/>
      <c r="G58" s="359"/>
      <c r="H58" s="359"/>
      <c r="I58" s="265"/>
    </row>
    <row r="59" spans="1:9" ht="12" customHeight="1">
      <c r="A59" s="68"/>
      <c r="C59" s="68"/>
      <c r="D59" s="264"/>
      <c r="E59" s="265"/>
      <c r="F59" s="264"/>
      <c r="G59" s="359"/>
      <c r="H59" s="359"/>
      <c r="I59" s="265"/>
    </row>
    <row r="60" spans="1:9" ht="12" customHeight="1">
      <c r="A60" s="244"/>
      <c r="B60" s="245"/>
      <c r="C60" s="244" t="s">
        <v>165</v>
      </c>
      <c r="D60" s="262">
        <v>1920</v>
      </c>
      <c r="E60" s="365">
        <v>1960</v>
      </c>
      <c r="F60" s="262">
        <v>2338</v>
      </c>
      <c r="G60" s="356">
        <v>2157</v>
      </c>
      <c r="H60" s="356">
        <v>1901</v>
      </c>
      <c r="I60" s="247">
        <v>2085</v>
      </c>
    </row>
    <row r="61" spans="1:9" ht="12" customHeight="1">
      <c r="A61" s="244"/>
      <c r="B61" s="245"/>
      <c r="C61" s="244" t="s">
        <v>8</v>
      </c>
      <c r="D61" s="246">
        <v>787</v>
      </c>
      <c r="E61" s="247">
        <v>1288</v>
      </c>
      <c r="F61" s="246">
        <v>930</v>
      </c>
      <c r="G61" s="356">
        <v>909</v>
      </c>
      <c r="H61" s="356">
        <v>685</v>
      </c>
      <c r="I61" s="247">
        <v>719</v>
      </c>
    </row>
    <row r="62" spans="1:9" ht="12" customHeight="1">
      <c r="C62" s="244" t="s">
        <v>167</v>
      </c>
      <c r="D62" s="248">
        <v>380</v>
      </c>
      <c r="E62" s="249">
        <v>178</v>
      </c>
      <c r="F62" s="248">
        <v>667</v>
      </c>
      <c r="G62" s="357">
        <v>127</v>
      </c>
      <c r="H62" s="357">
        <v>422</v>
      </c>
      <c r="I62" s="249">
        <v>518</v>
      </c>
    </row>
    <row r="63" spans="1:9" ht="12" customHeight="1">
      <c r="A63" s="68"/>
      <c r="B63" s="245" t="s">
        <v>83</v>
      </c>
      <c r="D63" s="242">
        <v>3087</v>
      </c>
      <c r="E63" s="243">
        <v>3426</v>
      </c>
      <c r="F63" s="242">
        <v>3935</v>
      </c>
      <c r="G63" s="354">
        <v>3193</v>
      </c>
      <c r="H63" s="354">
        <v>3008</v>
      </c>
      <c r="I63" s="243">
        <v>3322</v>
      </c>
    </row>
    <row r="64" spans="1:9" ht="12" customHeight="1">
      <c r="A64" s="68"/>
      <c r="C64" s="68"/>
      <c r="D64" s="248"/>
      <c r="E64" s="249"/>
      <c r="F64" s="248"/>
      <c r="G64" s="357"/>
      <c r="H64" s="357"/>
      <c r="I64" s="249"/>
    </row>
    <row r="65" spans="1:9" ht="12" customHeight="1">
      <c r="C65" s="194" t="s">
        <v>165</v>
      </c>
      <c r="D65" s="248">
        <v>1350</v>
      </c>
      <c r="E65" s="249">
        <v>1344</v>
      </c>
      <c r="F65" s="248">
        <v>1383</v>
      </c>
      <c r="G65" s="357">
        <v>1312</v>
      </c>
      <c r="H65" s="357">
        <v>1202</v>
      </c>
      <c r="I65" s="249">
        <v>1133</v>
      </c>
    </row>
    <row r="66" spans="1:9" ht="12" customHeight="1">
      <c r="C66" s="194" t="s">
        <v>166</v>
      </c>
      <c r="D66" s="246">
        <v>878</v>
      </c>
      <c r="E66" s="247">
        <v>894</v>
      </c>
      <c r="F66" s="246">
        <v>948</v>
      </c>
      <c r="G66" s="356">
        <v>927</v>
      </c>
      <c r="H66" s="356">
        <v>866</v>
      </c>
      <c r="I66" s="247">
        <v>835</v>
      </c>
    </row>
    <row r="67" spans="1:9" ht="12" customHeight="1">
      <c r="C67" s="194" t="s">
        <v>7</v>
      </c>
      <c r="D67" s="246">
        <v>561</v>
      </c>
      <c r="E67" s="247">
        <v>564</v>
      </c>
      <c r="F67" s="246">
        <v>583</v>
      </c>
      <c r="G67" s="356">
        <v>597</v>
      </c>
      <c r="H67" s="356">
        <v>598</v>
      </c>
      <c r="I67" s="247">
        <v>580</v>
      </c>
    </row>
    <row r="68" spans="1:9" ht="12" customHeight="1">
      <c r="C68" s="69" t="s">
        <v>168</v>
      </c>
      <c r="D68" s="262">
        <v>784</v>
      </c>
      <c r="E68" s="365">
        <v>1163</v>
      </c>
      <c r="F68" s="262">
        <v>1001</v>
      </c>
      <c r="G68" s="356">
        <v>869</v>
      </c>
      <c r="H68" s="356">
        <v>809</v>
      </c>
      <c r="I68" s="247">
        <v>934.99999999999989</v>
      </c>
    </row>
    <row r="69" spans="1:9" ht="12" customHeight="1">
      <c r="A69" s="68"/>
      <c r="B69" s="245" t="s">
        <v>84</v>
      </c>
      <c r="D69" s="242">
        <v>3573</v>
      </c>
      <c r="E69" s="243">
        <v>3965</v>
      </c>
      <c r="F69" s="242">
        <v>3915</v>
      </c>
      <c r="G69" s="354">
        <v>3705</v>
      </c>
      <c r="H69" s="354">
        <v>3475</v>
      </c>
      <c r="I69" s="243">
        <v>3483</v>
      </c>
    </row>
    <row r="70" spans="1:9" ht="12" customHeight="1">
      <c r="A70" s="68"/>
      <c r="B70" s="245"/>
      <c r="D70" s="242"/>
      <c r="E70" s="243"/>
      <c r="F70" s="242"/>
      <c r="G70" s="354"/>
      <c r="H70" s="354"/>
      <c r="I70" s="243"/>
    </row>
    <row r="71" spans="1:9" ht="12" customHeight="1">
      <c r="A71" s="68"/>
      <c r="B71" s="245" t="s">
        <v>85</v>
      </c>
      <c r="D71" s="242">
        <v>314</v>
      </c>
      <c r="E71" s="243">
        <v>568</v>
      </c>
      <c r="F71" s="242">
        <v>587</v>
      </c>
      <c r="G71" s="354">
        <v>232</v>
      </c>
      <c r="H71" s="354">
        <v>248</v>
      </c>
      <c r="I71" s="243">
        <v>403</v>
      </c>
    </row>
    <row r="72" spans="1:9" ht="12" customHeight="1">
      <c r="A72" s="254"/>
      <c r="B72" s="250"/>
      <c r="C72" s="254"/>
      <c r="D72" s="242"/>
      <c r="E72" s="243"/>
      <c r="F72" s="242"/>
      <c r="G72" s="354"/>
      <c r="H72" s="354"/>
      <c r="I72" s="243"/>
    </row>
    <row r="73" spans="1:9" ht="12" customHeight="1">
      <c r="A73" s="70" t="s">
        <v>9</v>
      </c>
      <c r="B73" s="263"/>
      <c r="C73" s="252"/>
      <c r="D73" s="253">
        <v>6974</v>
      </c>
      <c r="E73" s="253">
        <v>7959</v>
      </c>
      <c r="F73" s="253">
        <v>8437</v>
      </c>
      <c r="G73" s="253">
        <v>7130</v>
      </c>
      <c r="H73" s="253">
        <v>6731</v>
      </c>
      <c r="I73" s="253">
        <v>7208</v>
      </c>
    </row>
    <row r="74" spans="1:9" ht="12" customHeight="1">
      <c r="B74" s="68"/>
      <c r="D74" s="246"/>
      <c r="E74" s="247"/>
      <c r="F74" s="246"/>
      <c r="G74" s="356"/>
      <c r="H74" s="356"/>
      <c r="I74" s="247"/>
    </row>
    <row r="75" spans="1:9" ht="12" customHeight="1">
      <c r="A75" s="70" t="s">
        <v>157</v>
      </c>
      <c r="B75" s="251"/>
      <c r="C75" s="252"/>
      <c r="D75" s="253">
        <v>-1947</v>
      </c>
      <c r="E75" s="253">
        <v>-2386</v>
      </c>
      <c r="F75" s="253">
        <v>-2603</v>
      </c>
      <c r="G75" s="253">
        <v>-2105</v>
      </c>
      <c r="H75" s="253">
        <v>-1943</v>
      </c>
      <c r="I75" s="253">
        <v>-2297</v>
      </c>
    </row>
    <row r="76" spans="1:9" ht="12" customHeight="1">
      <c r="B76" s="68"/>
      <c r="D76" s="246"/>
      <c r="E76" s="247"/>
      <c r="F76" s="246"/>
      <c r="G76" s="356"/>
      <c r="H76" s="356"/>
      <c r="I76" s="247"/>
    </row>
    <row r="77" spans="1:9" ht="12" customHeight="1">
      <c r="A77" s="70" t="s">
        <v>159</v>
      </c>
      <c r="B77" s="251"/>
      <c r="C77" s="252"/>
      <c r="D77" s="253">
        <v>5027</v>
      </c>
      <c r="E77" s="253">
        <v>5573</v>
      </c>
      <c r="F77" s="253">
        <v>5834</v>
      </c>
      <c r="G77" s="253">
        <v>5025</v>
      </c>
      <c r="H77" s="253">
        <v>4788</v>
      </c>
      <c r="I77" s="253">
        <v>4911</v>
      </c>
    </row>
    <row r="78" spans="1:9" ht="12" customHeight="1">
      <c r="A78" s="250"/>
      <c r="B78" s="254"/>
      <c r="C78" s="255" t="s">
        <v>158</v>
      </c>
      <c r="D78" s="246">
        <v>-2607</v>
      </c>
      <c r="E78" s="247">
        <v>-2413</v>
      </c>
      <c r="F78" s="246">
        <v>-3000</v>
      </c>
      <c r="G78" s="356">
        <v>-2740</v>
      </c>
      <c r="H78" s="356">
        <v>-2509</v>
      </c>
      <c r="I78" s="247">
        <v>-2525.0000000000005</v>
      </c>
    </row>
    <row r="79" spans="1:9" ht="12" customHeight="1">
      <c r="A79" s="70" t="s">
        <v>14</v>
      </c>
      <c r="B79" s="263"/>
      <c r="C79" s="252"/>
      <c r="D79" s="253">
        <v>2420</v>
      </c>
      <c r="E79" s="253">
        <v>3160</v>
      </c>
      <c r="F79" s="253">
        <v>2834</v>
      </c>
      <c r="G79" s="253">
        <v>2285</v>
      </c>
      <c r="H79" s="253">
        <v>2279</v>
      </c>
      <c r="I79" s="253">
        <v>2385.9999999999995</v>
      </c>
    </row>
    <row r="80" spans="1:9" ht="12" customHeight="1">
      <c r="A80" s="136" t="s">
        <v>156</v>
      </c>
      <c r="B80" s="256"/>
      <c r="C80" s="136"/>
      <c r="D80" s="257">
        <v>247</v>
      </c>
      <c r="E80" s="364">
        <v>1057</v>
      </c>
      <c r="F80" s="257">
        <v>686</v>
      </c>
      <c r="G80" s="358">
        <v>3259</v>
      </c>
      <c r="H80" s="358">
        <v>0</v>
      </c>
      <c r="I80" s="258">
        <v>1155</v>
      </c>
    </row>
    <row r="81" spans="1:9" ht="12" customHeight="1">
      <c r="A81" s="68"/>
      <c r="B81" s="254"/>
      <c r="C81" s="68"/>
      <c r="D81" s="266"/>
      <c r="E81" s="267"/>
      <c r="F81" s="266"/>
      <c r="G81" s="360"/>
      <c r="H81" s="360"/>
      <c r="I81" s="267"/>
    </row>
    <row r="82" spans="1:9" ht="12" customHeight="1">
      <c r="A82" s="268" t="s">
        <v>88</v>
      </c>
      <c r="C82" s="244"/>
      <c r="D82" s="269"/>
      <c r="E82" s="270"/>
      <c r="F82" s="269"/>
      <c r="G82" s="361"/>
      <c r="H82" s="361"/>
      <c r="I82" s="270"/>
    </row>
    <row r="83" spans="1:9" ht="12" customHeight="1">
      <c r="A83" s="250" t="s">
        <v>89</v>
      </c>
      <c r="B83" s="259"/>
      <c r="C83" s="260"/>
      <c r="D83" s="271">
        <v>306.99</v>
      </c>
      <c r="E83" s="272">
        <v>306.75</v>
      </c>
      <c r="F83" s="271">
        <v>308.7</v>
      </c>
      <c r="G83" s="362">
        <v>309.39999999999998</v>
      </c>
      <c r="H83" s="362" t="s">
        <v>231</v>
      </c>
      <c r="I83" s="383">
        <v>312.99</v>
      </c>
    </row>
    <row r="84" spans="1:9" ht="12" customHeight="1" thickBot="1">
      <c r="A84" s="273" t="s">
        <v>90</v>
      </c>
      <c r="B84" s="274"/>
      <c r="C84" s="71"/>
      <c r="D84" s="275">
        <v>4.99</v>
      </c>
      <c r="E84" s="276">
        <v>4.9800000000000004</v>
      </c>
      <c r="F84" s="275">
        <v>5.01</v>
      </c>
      <c r="G84" s="363">
        <v>5.0199999999999996</v>
      </c>
      <c r="H84" s="363" t="s">
        <v>232</v>
      </c>
      <c r="I84" s="276">
        <v>5.07</v>
      </c>
    </row>
    <row r="85" spans="1:9" s="278" customFormat="1" ht="15.75" customHeight="1">
      <c r="A85" s="277"/>
      <c r="B85" s="277"/>
      <c r="C85" s="277"/>
    </row>
    <row r="86" spans="1:9" s="278" customFormat="1" ht="27" customHeight="1">
      <c r="A86" s="407"/>
      <c r="B86" s="407"/>
      <c r="C86" s="407"/>
      <c r="D86" s="280"/>
      <c r="E86" s="280"/>
      <c r="F86" s="280"/>
      <c r="G86" s="280"/>
      <c r="H86" s="280"/>
      <c r="I86" s="280"/>
    </row>
    <row r="87" spans="1:9" s="278" customFormat="1">
      <c r="A87" s="260"/>
      <c r="B87" s="250"/>
      <c r="C87" s="259"/>
    </row>
    <row r="88" spans="1:9">
      <c r="A88" s="244"/>
      <c r="C88" s="244"/>
    </row>
    <row r="89" spans="1:9">
      <c r="A89" s="261"/>
      <c r="C89" s="244"/>
    </row>
  </sheetData>
  <mergeCells count="1">
    <mergeCell ref="A86:C86"/>
  </mergeCells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5"/>
  <sheetViews>
    <sheetView showGridLines="0" view="pageBreakPreview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B6" sqref="B6:G112"/>
    </sheetView>
  </sheetViews>
  <sheetFormatPr defaultRowHeight="14.1" customHeight="1"/>
  <cols>
    <col min="1" max="1" width="60.7109375" style="16" customWidth="1"/>
    <col min="2" max="2" width="13.140625" style="16" customWidth="1"/>
    <col min="3" max="3" width="15.5703125" style="16" customWidth="1"/>
    <col min="4" max="4" width="13.140625" style="16" customWidth="1"/>
    <col min="5" max="6" width="13.140625" style="157" customWidth="1"/>
    <col min="7" max="7" width="13.140625" style="156" customWidth="1"/>
    <col min="8" max="16384" width="9.140625" style="156"/>
  </cols>
  <sheetData>
    <row r="1" spans="1:7" ht="14.1" customHeight="1">
      <c r="A1" s="92" t="s">
        <v>91</v>
      </c>
      <c r="B1" s="72">
        <v>2015</v>
      </c>
      <c r="C1" s="72">
        <v>2015</v>
      </c>
      <c r="D1" s="72">
        <v>2015</v>
      </c>
      <c r="E1" s="72">
        <v>2015</v>
      </c>
      <c r="F1" s="72">
        <v>2016</v>
      </c>
      <c r="G1" s="72">
        <v>2016</v>
      </c>
    </row>
    <row r="2" spans="1:7" ht="14.1" customHeight="1">
      <c r="A2" s="89"/>
      <c r="B2" s="36" t="s">
        <v>144</v>
      </c>
      <c r="C2" s="36" t="s">
        <v>145</v>
      </c>
      <c r="D2" s="36" t="s">
        <v>146</v>
      </c>
      <c r="E2" s="36" t="s">
        <v>147</v>
      </c>
      <c r="F2" s="36" t="s">
        <v>144</v>
      </c>
      <c r="G2" s="36" t="s">
        <v>145</v>
      </c>
    </row>
    <row r="3" spans="1:7" ht="14.1" customHeight="1">
      <c r="A3" s="89"/>
      <c r="B3" s="147" t="s">
        <v>148</v>
      </c>
      <c r="C3" s="147" t="s">
        <v>148</v>
      </c>
      <c r="D3" s="147" t="s">
        <v>148</v>
      </c>
      <c r="E3" s="147" t="s">
        <v>148</v>
      </c>
      <c r="F3" s="147" t="s">
        <v>148</v>
      </c>
      <c r="G3" s="147" t="s">
        <v>148</v>
      </c>
    </row>
    <row r="4" spans="1:7" ht="14.1" customHeight="1">
      <c r="A4" s="158" t="s">
        <v>92</v>
      </c>
      <c r="B4" s="159"/>
      <c r="C4" s="384"/>
      <c r="D4" s="159"/>
      <c r="E4" s="384"/>
      <c r="F4" s="384"/>
      <c r="G4" s="384"/>
    </row>
    <row r="5" spans="1:7" ht="14.1" customHeight="1">
      <c r="A5" s="76"/>
      <c r="B5" s="178"/>
      <c r="C5" s="95"/>
      <c r="D5" s="178"/>
      <c r="E5" s="371"/>
      <c r="F5" s="371"/>
      <c r="G5" s="95"/>
    </row>
    <row r="6" spans="1:7" ht="14.1" customHeight="1">
      <c r="A6" s="75" t="s">
        <v>15</v>
      </c>
      <c r="B6" s="176">
        <v>0.27100000000000002</v>
      </c>
      <c r="C6" s="97">
        <v>0.32900000000000001</v>
      </c>
      <c r="D6" s="176">
        <v>0.31</v>
      </c>
      <c r="E6" s="176">
        <v>0.23899999999999999</v>
      </c>
      <c r="F6" s="176">
        <v>0.33262783434791898</v>
      </c>
      <c r="G6" s="97">
        <v>0.3452478976283358</v>
      </c>
    </row>
    <row r="7" spans="1:7" ht="14.1" customHeight="1">
      <c r="A7" s="75" t="s">
        <v>93</v>
      </c>
      <c r="B7" s="176">
        <v>9.4E-2</v>
      </c>
      <c r="C7" s="97">
        <v>0.161</v>
      </c>
      <c r="D7" s="176">
        <v>0.13500000000000001</v>
      </c>
      <c r="E7" s="176">
        <v>6.5527875593272236E-2</v>
      </c>
      <c r="F7" s="176">
        <v>0.14858222280439293</v>
      </c>
      <c r="G7" s="97">
        <v>0.15437414791517623</v>
      </c>
    </row>
    <row r="8" spans="1:7" ht="14.1" customHeight="1">
      <c r="A8" s="75" t="s">
        <v>94</v>
      </c>
      <c r="B8" s="176">
        <v>1.6E-2</v>
      </c>
      <c r="C8" s="97">
        <v>7.9000000000000001E-2</v>
      </c>
      <c r="D8" s="176">
        <v>5.8999999999999997E-2</v>
      </c>
      <c r="E8" s="176">
        <v>1.8334025939940071E-2</v>
      </c>
      <c r="F8" s="176">
        <v>7.3870569661705188E-2</v>
      </c>
      <c r="G8" s="97">
        <v>7.6738253040508617E-2</v>
      </c>
    </row>
    <row r="9" spans="1:7" ht="14.1" customHeight="1">
      <c r="A9" s="75" t="s">
        <v>95</v>
      </c>
      <c r="B9" s="176">
        <v>7.7594500404569403E-2</v>
      </c>
      <c r="C9" s="97">
        <v>0.111</v>
      </c>
      <c r="D9" s="176" t="s">
        <v>208</v>
      </c>
      <c r="E9" s="176">
        <v>0.16700000000000001</v>
      </c>
      <c r="F9" s="176">
        <v>8.0102860373248028E-2</v>
      </c>
      <c r="G9" s="97">
        <v>0.1546171186372042</v>
      </c>
    </row>
    <row r="10" spans="1:7" ht="14.1" customHeight="1">
      <c r="A10" s="75" t="s">
        <v>53</v>
      </c>
      <c r="B10" s="173">
        <v>446186</v>
      </c>
      <c r="C10" s="99">
        <v>447213</v>
      </c>
      <c r="D10" s="173">
        <v>425697</v>
      </c>
      <c r="E10" s="171">
        <v>409393</v>
      </c>
      <c r="F10" s="171">
        <v>400008</v>
      </c>
      <c r="G10" s="99">
        <v>404106</v>
      </c>
    </row>
    <row r="11" spans="1:7" ht="14.1" customHeight="1">
      <c r="A11" s="75" t="s">
        <v>96</v>
      </c>
      <c r="B11" s="176">
        <v>0.46200000000000002</v>
      </c>
      <c r="C11" s="107">
        <v>0.45600000000000002</v>
      </c>
      <c r="D11" s="176">
        <v>0.43926909729925506</v>
      </c>
      <c r="E11" s="165">
        <v>0.42898742984562893</v>
      </c>
      <c r="F11" s="165">
        <v>0.41807948577251702</v>
      </c>
      <c r="G11" s="107">
        <v>0.42407617096700734</v>
      </c>
    </row>
    <row r="12" spans="1:7" ht="14.1" customHeight="1" thickBot="1">
      <c r="A12" s="137" t="s">
        <v>97</v>
      </c>
      <c r="B12" s="177">
        <v>10695</v>
      </c>
      <c r="C12" s="138">
        <v>10694</v>
      </c>
      <c r="D12" s="177">
        <v>10637</v>
      </c>
      <c r="E12" s="177">
        <v>10356.79975605011</v>
      </c>
      <c r="F12" s="177">
        <v>9571.1796386241913</v>
      </c>
      <c r="G12" s="138">
        <v>9589.9296386241913</v>
      </c>
    </row>
    <row r="13" spans="1:7" ht="14.1" customHeight="1" thickTop="1">
      <c r="A13" s="76"/>
      <c r="B13" s="171"/>
      <c r="C13" s="101"/>
      <c r="D13" s="171"/>
      <c r="E13" s="372"/>
      <c r="F13" s="372"/>
      <c r="G13" s="101"/>
    </row>
    <row r="14" spans="1:7" ht="14.1" customHeight="1">
      <c r="A14" s="90" t="s">
        <v>82</v>
      </c>
      <c r="B14" s="179"/>
      <c r="C14" s="103"/>
      <c r="D14" s="179"/>
      <c r="E14" s="373"/>
      <c r="F14" s="373"/>
      <c r="G14" s="103"/>
    </row>
    <row r="15" spans="1:7" ht="14.1" customHeight="1">
      <c r="A15" s="76"/>
      <c r="B15" s="171"/>
      <c r="C15" s="101"/>
      <c r="D15" s="171"/>
      <c r="E15" s="372"/>
      <c r="F15" s="372"/>
      <c r="G15" s="101"/>
    </row>
    <row r="16" spans="1:7" ht="14.1" customHeight="1">
      <c r="A16" s="94" t="s">
        <v>113</v>
      </c>
      <c r="B16" s="106"/>
      <c r="C16" s="105"/>
      <c r="D16" s="106"/>
      <c r="E16" s="105"/>
      <c r="F16" s="105"/>
      <c r="G16" s="105"/>
    </row>
    <row r="17" spans="1:7" ht="14.1" customHeight="1">
      <c r="A17" s="75"/>
      <c r="B17" s="108"/>
      <c r="C17" s="107"/>
      <c r="D17" s="108"/>
      <c r="E17" s="165"/>
      <c r="F17" s="165"/>
      <c r="G17" s="107"/>
    </row>
    <row r="18" spans="1:7" ht="14.1" customHeight="1">
      <c r="A18" s="76" t="s">
        <v>224</v>
      </c>
      <c r="B18" s="169">
        <v>1.1599591112012988</v>
      </c>
      <c r="C18" s="143">
        <v>1.1621574675324675</v>
      </c>
      <c r="D18" s="169">
        <v>1.1643799715909091</v>
      </c>
      <c r="E18" s="181">
        <v>1.1645370332792209</v>
      </c>
      <c r="F18" s="181">
        <v>1.152551983723296</v>
      </c>
      <c r="G18" s="279" t="s">
        <v>161</v>
      </c>
    </row>
    <row r="19" spans="1:7" ht="14.1" customHeight="1">
      <c r="A19" s="76" t="s">
        <v>170</v>
      </c>
      <c r="B19" s="169">
        <v>0.47785521646644802</v>
      </c>
      <c r="C19" s="143">
        <v>0.47810248865396698</v>
      </c>
      <c r="D19" s="169">
        <v>0.47771317314401102</v>
      </c>
      <c r="E19" s="181">
        <v>0.47953658218470502</v>
      </c>
      <c r="F19" s="181">
        <v>0.474113793743214</v>
      </c>
      <c r="G19" s="279" t="s">
        <v>161</v>
      </c>
    </row>
    <row r="20" spans="1:7" ht="14.1" customHeight="1">
      <c r="A20" s="76" t="s">
        <v>114</v>
      </c>
      <c r="B20" s="175">
        <v>5463107</v>
      </c>
      <c r="C20" s="398">
        <v>5476293</v>
      </c>
      <c r="D20" s="175">
        <v>5482298</v>
      </c>
      <c r="E20" s="175">
        <v>5503966</v>
      </c>
      <c r="F20" s="175">
        <v>5371513</v>
      </c>
      <c r="G20" s="111">
        <v>5344240</v>
      </c>
    </row>
    <row r="21" spans="1:7" ht="14.1" customHeight="1">
      <c r="A21" s="81" t="s">
        <v>115</v>
      </c>
      <c r="B21" s="165">
        <v>0.55080305035211652</v>
      </c>
      <c r="C21" s="143">
        <v>0.55794512820990405</v>
      </c>
      <c r="D21" s="165">
        <v>0.55971911778600869</v>
      </c>
      <c r="E21" s="165">
        <v>0.56373803907945652</v>
      </c>
      <c r="F21" s="165">
        <v>0.57720459766177612</v>
      </c>
      <c r="G21" s="107">
        <v>0.58195908117898898</v>
      </c>
    </row>
    <row r="22" spans="1:7" ht="14.1" customHeight="1">
      <c r="A22" s="76" t="s">
        <v>123</v>
      </c>
      <c r="B22" s="175">
        <v>175.08834908327952</v>
      </c>
      <c r="C22" s="113">
        <v>181.92635065530331</v>
      </c>
      <c r="D22" s="175">
        <v>182.42092281429299</v>
      </c>
      <c r="E22" s="167">
        <v>182.26879525713173</v>
      </c>
      <c r="F22" s="167">
        <v>181.86838918853388</v>
      </c>
      <c r="G22" s="113">
        <v>194.59489955942496</v>
      </c>
    </row>
    <row r="23" spans="1:7" ht="14.1" customHeight="1">
      <c r="A23" s="76" t="s">
        <v>116</v>
      </c>
      <c r="B23" s="175">
        <v>3344.7310542216219</v>
      </c>
      <c r="C23" s="113">
        <v>3216.3190379583853</v>
      </c>
      <c r="D23" s="175">
        <v>3324.4490298913825</v>
      </c>
      <c r="E23" s="167">
        <v>3277.9920429489898</v>
      </c>
      <c r="F23" s="167">
        <v>3216.2913215825943</v>
      </c>
      <c r="G23" s="113">
        <v>3314.6004070076233</v>
      </c>
    </row>
    <row r="24" spans="1:7" ht="14.1" customHeight="1">
      <c r="A24" s="81" t="s">
        <v>117</v>
      </c>
      <c r="B24" s="180">
        <v>5111.0214157180644</v>
      </c>
      <c r="C24" s="115">
        <v>4894.6709025415521</v>
      </c>
      <c r="D24" s="180">
        <v>4993.3809400859918</v>
      </c>
      <c r="E24" s="173">
        <v>4926.5707669647172</v>
      </c>
      <c r="F24" s="173">
        <v>4830.8036000086695</v>
      </c>
      <c r="G24" s="115">
        <v>4898.2148538003221</v>
      </c>
    </row>
    <row r="25" spans="1:7" ht="14.1" customHeight="1">
      <c r="A25" s="81" t="s">
        <v>118</v>
      </c>
      <c r="B25" s="180">
        <v>1195.3603499653236</v>
      </c>
      <c r="C25" s="115">
        <v>1133.1433192787035</v>
      </c>
      <c r="D25" s="180">
        <v>1205.9099308964685</v>
      </c>
      <c r="E25" s="173">
        <v>1153.5362398820355</v>
      </c>
      <c r="F25" s="173">
        <v>1065.9570628110735</v>
      </c>
      <c r="G25" s="115">
        <v>1132.090088930511</v>
      </c>
    </row>
    <row r="26" spans="1:7" ht="14.1" customHeight="1">
      <c r="A26" s="76" t="s">
        <v>119</v>
      </c>
      <c r="B26" s="169">
        <v>0.17474173157138434</v>
      </c>
      <c r="C26" s="117">
        <v>0.16978664927119871</v>
      </c>
      <c r="D26" s="169">
        <v>0.19282852057845706</v>
      </c>
      <c r="E26" s="169">
        <v>0.14651971795118826</v>
      </c>
      <c r="F26" s="169">
        <v>0.22027639082006614</v>
      </c>
      <c r="G26" s="117">
        <v>0.1687002895088614</v>
      </c>
    </row>
    <row r="27" spans="1:7" ht="14.1" customHeight="1">
      <c r="A27" s="81" t="s">
        <v>117</v>
      </c>
      <c r="B27" s="165">
        <v>0.11548705141599937</v>
      </c>
      <c r="C27" s="119">
        <v>9.7357921237514425E-2</v>
      </c>
      <c r="D27" s="165">
        <v>0.1082194064670074</v>
      </c>
      <c r="E27" s="165">
        <v>0.10091363043097122</v>
      </c>
      <c r="F27" s="165">
        <v>0.11762285712072987</v>
      </c>
      <c r="G27" s="119">
        <v>9.8932657679961553E-2</v>
      </c>
    </row>
    <row r="28" spans="1:7" ht="14.1" customHeight="1">
      <c r="A28" s="81" t="s">
        <v>118</v>
      </c>
      <c r="B28" s="165">
        <v>0.24684781129213809</v>
      </c>
      <c r="C28" s="119">
        <v>0.2596854188668688</v>
      </c>
      <c r="D28" s="165">
        <v>0.30023117450430048</v>
      </c>
      <c r="E28" s="165">
        <v>0.20529041289956015</v>
      </c>
      <c r="F28" s="165">
        <v>0.35699842957274119</v>
      </c>
      <c r="G28" s="119">
        <v>0.26485284522895425</v>
      </c>
    </row>
    <row r="29" spans="1:7" ht="14.1" customHeight="1">
      <c r="A29" s="82" t="s">
        <v>120</v>
      </c>
      <c r="B29" s="169">
        <v>0.29787660256410259</v>
      </c>
      <c r="C29" s="117">
        <v>0.32333023502854868</v>
      </c>
      <c r="D29" s="169">
        <v>0.32930851258748944</v>
      </c>
      <c r="E29" s="169">
        <v>0.33171602253081256</v>
      </c>
      <c r="F29" s="169">
        <v>0.33887912591687042</v>
      </c>
      <c r="G29" s="117">
        <v>0.34068429646590714</v>
      </c>
    </row>
    <row r="30" spans="1:7" ht="14.1" customHeight="1">
      <c r="A30" s="374" t="s">
        <v>121</v>
      </c>
      <c r="B30" s="180">
        <v>5622.3820082431739</v>
      </c>
      <c r="C30" s="115">
        <v>5761.4513955788034</v>
      </c>
      <c r="D30" s="180">
        <v>4488.9579812334032</v>
      </c>
      <c r="E30" s="173">
        <v>7601.1494197864467</v>
      </c>
      <c r="F30" s="173">
        <v>5915.6923118380382</v>
      </c>
      <c r="G30" s="115">
        <v>6211.0234325112524</v>
      </c>
    </row>
    <row r="31" spans="1:7" ht="14.1" customHeight="1">
      <c r="A31" s="374" t="s">
        <v>134</v>
      </c>
      <c r="B31" s="180">
        <v>16213.477453279786</v>
      </c>
      <c r="C31" s="115">
        <v>16394.051491435272</v>
      </c>
      <c r="D31" s="180">
        <v>14659.034141873242</v>
      </c>
      <c r="E31" s="173">
        <v>20596.788010485416</v>
      </c>
      <c r="F31" s="173">
        <v>17203.60621560067</v>
      </c>
      <c r="G31" s="115">
        <v>17562.753035303645</v>
      </c>
    </row>
    <row r="32" spans="1:7" ht="14.1" customHeight="1">
      <c r="A32" s="76" t="s">
        <v>163</v>
      </c>
      <c r="B32" s="175">
        <v>2188051</v>
      </c>
      <c r="C32" s="111">
        <v>2257525</v>
      </c>
      <c r="D32" s="175">
        <v>2314811</v>
      </c>
      <c r="E32" s="175">
        <v>2359799</v>
      </c>
      <c r="F32" s="175">
        <v>2366104</v>
      </c>
      <c r="G32" s="111">
        <v>2422602</v>
      </c>
    </row>
    <row r="33" spans="1:7" ht="14.1" customHeight="1">
      <c r="A33" s="75" t="s">
        <v>155</v>
      </c>
      <c r="B33" s="165">
        <v>0.83</v>
      </c>
      <c r="C33" s="107">
        <v>0.83</v>
      </c>
      <c r="D33" s="165">
        <v>0.83</v>
      </c>
      <c r="E33" s="165">
        <v>0.83</v>
      </c>
      <c r="F33" s="165">
        <v>0.83</v>
      </c>
      <c r="G33" s="107">
        <v>0.83</v>
      </c>
    </row>
    <row r="34" spans="1:7" ht="14.1" customHeight="1">
      <c r="A34" s="75" t="s">
        <v>153</v>
      </c>
      <c r="B34" s="165">
        <v>0.79900000000000004</v>
      </c>
      <c r="C34" s="107">
        <v>0.90769999999999995</v>
      </c>
      <c r="D34" s="165">
        <v>0.95399999999999996</v>
      </c>
      <c r="E34" s="165">
        <v>0.97299999999999998</v>
      </c>
      <c r="F34" s="165">
        <v>0.97399999999999998</v>
      </c>
      <c r="G34" s="107">
        <v>0.97599999999999998</v>
      </c>
    </row>
    <row r="35" spans="1:7" ht="14.1" customHeight="1">
      <c r="A35" s="76"/>
      <c r="B35" s="171"/>
      <c r="C35" s="101"/>
      <c r="D35" s="171"/>
      <c r="E35" s="372"/>
      <c r="F35" s="372"/>
      <c r="G35" s="101"/>
    </row>
    <row r="36" spans="1:7" ht="14.1" customHeight="1">
      <c r="A36" s="94" t="s">
        <v>98</v>
      </c>
      <c r="B36" s="106"/>
      <c r="C36" s="121"/>
      <c r="D36" s="106"/>
      <c r="E36" s="121"/>
      <c r="F36" s="121"/>
      <c r="G36" s="121"/>
    </row>
    <row r="37" spans="1:7" ht="14.1" customHeight="1">
      <c r="A37" s="76"/>
      <c r="B37" s="108"/>
      <c r="C37" s="101"/>
      <c r="D37" s="108"/>
      <c r="E37" s="372"/>
      <c r="F37" s="372"/>
      <c r="G37" s="101"/>
    </row>
    <row r="38" spans="1:7" ht="14.1" customHeight="1">
      <c r="A38" s="90" t="s">
        <v>122</v>
      </c>
      <c r="B38" s="176"/>
      <c r="C38" s="101"/>
      <c r="D38" s="176"/>
      <c r="E38" s="372"/>
      <c r="F38" s="372"/>
      <c r="G38" s="101"/>
    </row>
    <row r="39" spans="1:7" ht="14.1" customHeight="1">
      <c r="A39" s="285" t="s">
        <v>215</v>
      </c>
      <c r="B39" s="167">
        <v>1473112</v>
      </c>
      <c r="C39" s="124">
        <v>1471899</v>
      </c>
      <c r="D39" s="167">
        <v>1466792</v>
      </c>
      <c r="E39" s="167">
        <v>1460762</v>
      </c>
      <c r="F39" s="167">
        <v>1447961</v>
      </c>
      <c r="G39" s="124">
        <v>1440696</v>
      </c>
    </row>
    <row r="40" spans="1:7" ht="14.1" customHeight="1">
      <c r="A40" s="75" t="s">
        <v>99</v>
      </c>
      <c r="B40" s="173">
        <v>765184.29295000015</v>
      </c>
      <c r="C40" s="122">
        <v>690871.05966666713</v>
      </c>
      <c r="D40" s="173">
        <v>685704.95103333297</v>
      </c>
      <c r="E40" s="173">
        <v>700054.29031666706</v>
      </c>
      <c r="F40" s="173">
        <v>729518.74866649986</v>
      </c>
      <c r="G40" s="122">
        <v>671141.0298593333</v>
      </c>
    </row>
    <row r="41" spans="1:7" ht="14.1" customHeight="1">
      <c r="A41" s="82" t="s">
        <v>160</v>
      </c>
      <c r="B41" s="167">
        <v>172.356956755981</v>
      </c>
      <c r="C41" s="124">
        <v>155.67947995627406</v>
      </c>
      <c r="D41" s="167">
        <v>155.62909150524166</v>
      </c>
      <c r="E41" s="167">
        <v>159.40118206848953</v>
      </c>
      <c r="F41" s="167">
        <v>167.09138900601272</v>
      </c>
      <c r="G41" s="124">
        <v>154.88773630199884</v>
      </c>
    </row>
    <row r="42" spans="1:7" ht="14.1" customHeight="1">
      <c r="A42" s="82" t="s">
        <v>210</v>
      </c>
      <c r="B42" s="167">
        <v>2768.0755230292107</v>
      </c>
      <c r="C42" s="124">
        <v>2768.0755230292107</v>
      </c>
      <c r="D42" s="167">
        <v>2750.2429027274125</v>
      </c>
      <c r="E42" s="167">
        <v>2690.8489008678876</v>
      </c>
      <c r="F42" s="167">
        <v>2592.0831408892359</v>
      </c>
      <c r="G42" s="124">
        <v>2649.1545679799856</v>
      </c>
    </row>
    <row r="43" spans="1:7" ht="14.1" customHeight="1">
      <c r="A43" s="76"/>
      <c r="B43" s="171"/>
      <c r="C43" s="107"/>
      <c r="D43" s="171"/>
      <c r="E43" s="165"/>
      <c r="F43" s="165"/>
      <c r="G43" s="107"/>
    </row>
    <row r="44" spans="1:7" ht="14.1" customHeight="1">
      <c r="A44" s="90" t="s">
        <v>100</v>
      </c>
      <c r="B44" s="176"/>
      <c r="C44" s="107"/>
      <c r="D44" s="176"/>
      <c r="E44" s="165"/>
      <c r="F44" s="165"/>
      <c r="G44" s="107"/>
    </row>
    <row r="45" spans="1:7" ht="14.1" customHeight="1">
      <c r="A45" s="82" t="s">
        <v>218</v>
      </c>
      <c r="B45" s="144">
        <v>0.38624321674226825</v>
      </c>
      <c r="C45" s="143">
        <v>0.38561254019292607</v>
      </c>
      <c r="D45" s="144">
        <v>0.39028180737217599</v>
      </c>
      <c r="E45" s="181">
        <v>0.38837631946118362</v>
      </c>
      <c r="F45" s="181">
        <v>0.38318726016884114</v>
      </c>
      <c r="G45" s="109">
        <v>0.38240000000000002</v>
      </c>
    </row>
    <row r="46" spans="1:7" ht="14.1" customHeight="1">
      <c r="A46" s="81" t="s">
        <v>101</v>
      </c>
      <c r="B46" s="171">
        <v>564860</v>
      </c>
      <c r="C46" s="99">
        <v>580995</v>
      </c>
      <c r="D46" s="171">
        <v>583240</v>
      </c>
      <c r="E46" s="171">
        <v>585511</v>
      </c>
      <c r="F46" s="171">
        <v>581744</v>
      </c>
      <c r="G46" s="99">
        <v>579706</v>
      </c>
    </row>
    <row r="47" spans="1:7" ht="14.1" customHeight="1">
      <c r="A47" s="81" t="s">
        <v>102</v>
      </c>
      <c r="B47" s="171">
        <v>324363</v>
      </c>
      <c r="C47" s="99">
        <v>328039</v>
      </c>
      <c r="D47" s="171">
        <v>334709</v>
      </c>
      <c r="E47" s="171">
        <v>340695</v>
      </c>
      <c r="F47" s="171">
        <v>341903</v>
      </c>
      <c r="G47" s="99">
        <v>344699</v>
      </c>
    </row>
    <row r="48" spans="1:7" ht="14.1" customHeight="1">
      <c r="A48" s="81" t="s">
        <v>103</v>
      </c>
      <c r="B48" s="171">
        <v>60870</v>
      </c>
      <c r="C48" s="99">
        <v>63214</v>
      </c>
      <c r="D48" s="171">
        <v>65916</v>
      </c>
      <c r="E48" s="171">
        <v>70265</v>
      </c>
      <c r="F48" s="171">
        <v>77421</v>
      </c>
      <c r="G48" s="99">
        <v>84183</v>
      </c>
    </row>
    <row r="49" spans="1:8" ht="14.1" customHeight="1">
      <c r="A49" s="82" t="s">
        <v>104</v>
      </c>
      <c r="B49" s="166">
        <v>950093</v>
      </c>
      <c r="C49" s="126">
        <v>972248</v>
      </c>
      <c r="D49" s="166">
        <v>983865</v>
      </c>
      <c r="E49" s="166">
        <v>996471</v>
      </c>
      <c r="F49" s="166">
        <v>1001068</v>
      </c>
      <c r="G49" s="126">
        <v>1008588</v>
      </c>
    </row>
    <row r="50" spans="1:8" ht="14.1" customHeight="1">
      <c r="A50" s="82" t="s">
        <v>105</v>
      </c>
      <c r="B50" s="166">
        <v>3498.8671107902846</v>
      </c>
      <c r="C50" s="126">
        <v>3722.3593177031266</v>
      </c>
      <c r="D50" s="166">
        <v>3570.2991075957084</v>
      </c>
      <c r="E50" s="166">
        <v>3640.6503577479721</v>
      </c>
      <c r="F50" s="166">
        <v>3596.9126666598763</v>
      </c>
      <c r="G50" s="126">
        <v>3747.3147957249553</v>
      </c>
      <c r="H50" s="393"/>
    </row>
    <row r="51" spans="1:8" ht="14.1" customHeight="1">
      <c r="A51" s="82" t="s">
        <v>106</v>
      </c>
      <c r="B51" s="166">
        <v>40795</v>
      </c>
      <c r="C51" s="126">
        <v>29351</v>
      </c>
      <c r="D51" s="166">
        <v>29004</v>
      </c>
      <c r="E51" s="166">
        <v>28754</v>
      </c>
      <c r="F51" s="166">
        <v>27802</v>
      </c>
      <c r="G51" s="126">
        <v>27824</v>
      </c>
    </row>
    <row r="52" spans="1:8" ht="14.1" customHeight="1">
      <c r="A52" s="75"/>
      <c r="B52" s="171"/>
      <c r="C52" s="107"/>
      <c r="D52" s="171"/>
      <c r="E52" s="165"/>
      <c r="F52" s="165"/>
      <c r="G52" s="107"/>
    </row>
    <row r="53" spans="1:8" ht="14.1" customHeight="1">
      <c r="A53" s="90" t="s">
        <v>107</v>
      </c>
      <c r="B53" s="171"/>
      <c r="C53" s="107"/>
      <c r="D53" s="171"/>
      <c r="E53" s="165"/>
      <c r="F53" s="165"/>
      <c r="G53" s="107"/>
    </row>
    <row r="54" spans="1:8" ht="14.1" customHeight="1">
      <c r="A54" s="76" t="s">
        <v>219</v>
      </c>
      <c r="B54" s="144">
        <v>0.27435033714453239</v>
      </c>
      <c r="C54" s="143">
        <v>0.27387157833430403</v>
      </c>
      <c r="D54" s="144">
        <v>0.27505161943319839</v>
      </c>
      <c r="E54" s="181">
        <v>0.27635728657660247</v>
      </c>
      <c r="F54" s="181">
        <v>0.2754420485005708</v>
      </c>
      <c r="G54" s="117">
        <v>0.27489999999999998</v>
      </c>
    </row>
    <row r="55" spans="1:8" ht="14.1" customHeight="1">
      <c r="A55" s="81" t="s">
        <v>108</v>
      </c>
      <c r="B55" s="173">
        <v>174338.5</v>
      </c>
      <c r="C55" s="122">
        <v>168461.5</v>
      </c>
      <c r="D55" s="173">
        <v>165519.5</v>
      </c>
      <c r="E55" s="173">
        <v>156961</v>
      </c>
      <c r="F55" s="173">
        <v>147978</v>
      </c>
      <c r="G55" s="122">
        <v>141120</v>
      </c>
    </row>
    <row r="56" spans="1:8" ht="14.1" customHeight="1">
      <c r="A56" s="81" t="s">
        <v>109</v>
      </c>
      <c r="B56" s="173">
        <v>306330</v>
      </c>
      <c r="C56" s="122">
        <v>305707</v>
      </c>
      <c r="D56" s="173">
        <v>306115</v>
      </c>
      <c r="E56" s="173">
        <v>306722</v>
      </c>
      <c r="F56" s="173">
        <v>304171</v>
      </c>
      <c r="G56" s="122">
        <v>302417</v>
      </c>
    </row>
    <row r="57" spans="1:8" ht="14.1" customHeight="1">
      <c r="A57" s="81" t="s">
        <v>110</v>
      </c>
      <c r="B57" s="173">
        <v>455544</v>
      </c>
      <c r="C57" s="122">
        <v>466702</v>
      </c>
      <c r="D57" s="173">
        <v>479886</v>
      </c>
      <c r="E57" s="173">
        <v>498092</v>
      </c>
      <c r="F57" s="173">
        <v>511671</v>
      </c>
      <c r="G57" s="122">
        <v>527772</v>
      </c>
    </row>
    <row r="58" spans="1:8" ht="14.1" customHeight="1">
      <c r="A58" s="82" t="s">
        <v>111</v>
      </c>
      <c r="B58" s="167">
        <v>936212.5</v>
      </c>
      <c r="C58" s="124">
        <v>940870.5</v>
      </c>
      <c r="D58" s="167">
        <v>951520.5</v>
      </c>
      <c r="E58" s="167">
        <v>961775</v>
      </c>
      <c r="F58" s="167">
        <v>963820</v>
      </c>
      <c r="G58" s="124">
        <v>971309</v>
      </c>
    </row>
    <row r="59" spans="1:8" ht="14.1" customHeight="1">
      <c r="A59" s="76" t="s">
        <v>112</v>
      </c>
      <c r="B59" s="167">
        <v>3222.1747807863962</v>
      </c>
      <c r="C59" s="124">
        <v>3291.6454337300584</v>
      </c>
      <c r="D59" s="167">
        <v>3261.2526514410297</v>
      </c>
      <c r="E59" s="167">
        <v>3373.3091924245123</v>
      </c>
      <c r="F59" s="167">
        <v>3280</v>
      </c>
      <c r="G59" s="124">
        <v>3420.4340013669334</v>
      </c>
    </row>
    <row r="60" spans="1:8" ht="14.1" customHeight="1">
      <c r="A60" s="75"/>
      <c r="B60" s="171"/>
      <c r="C60" s="107"/>
      <c r="D60" s="171"/>
      <c r="E60" s="165"/>
      <c r="F60" s="165"/>
      <c r="G60" s="107"/>
    </row>
    <row r="61" spans="1:8" ht="14.1" customHeight="1">
      <c r="A61" s="90" t="s">
        <v>135</v>
      </c>
      <c r="B61" s="171"/>
      <c r="C61" s="107"/>
      <c r="D61" s="171"/>
      <c r="E61" s="165"/>
      <c r="F61" s="165"/>
      <c r="G61" s="107"/>
    </row>
    <row r="62" spans="1:8" ht="14.1" customHeight="1">
      <c r="A62" s="76" t="s">
        <v>136</v>
      </c>
      <c r="B62" s="167">
        <v>109489</v>
      </c>
      <c r="C62" s="124">
        <v>108676</v>
      </c>
      <c r="D62" s="167">
        <v>107566</v>
      </c>
      <c r="E62" s="167">
        <v>106564</v>
      </c>
      <c r="F62" s="167">
        <v>95679</v>
      </c>
      <c r="G62" s="124">
        <v>94662</v>
      </c>
    </row>
    <row r="63" spans="1:8" ht="14.1" customHeight="1">
      <c r="A63" s="133" t="s">
        <v>137</v>
      </c>
      <c r="B63" s="174">
        <v>66107</v>
      </c>
      <c r="C63" s="141">
        <v>65406</v>
      </c>
      <c r="D63" s="174">
        <v>7999</v>
      </c>
      <c r="E63" s="174">
        <v>7427</v>
      </c>
      <c r="F63" s="174">
        <v>256</v>
      </c>
      <c r="G63" s="141">
        <v>256</v>
      </c>
    </row>
    <row r="64" spans="1:8" ht="14.1" customHeight="1">
      <c r="A64" s="76"/>
      <c r="B64" s="171"/>
      <c r="C64" s="107"/>
      <c r="D64" s="171"/>
      <c r="E64" s="165"/>
      <c r="F64" s="165"/>
      <c r="G64" s="107"/>
    </row>
    <row r="65" spans="1:7" ht="14.1" customHeight="1">
      <c r="A65" s="76"/>
      <c r="B65" s="171"/>
      <c r="C65" s="107"/>
      <c r="D65" s="171"/>
      <c r="E65" s="165"/>
      <c r="F65" s="165"/>
      <c r="G65" s="107"/>
    </row>
    <row r="66" spans="1:7" ht="14.1" customHeight="1">
      <c r="A66" s="90" t="s">
        <v>86</v>
      </c>
      <c r="B66" s="176"/>
      <c r="C66" s="107"/>
      <c r="D66" s="176"/>
      <c r="E66" s="165"/>
      <c r="F66" s="165"/>
      <c r="G66" s="107"/>
    </row>
    <row r="67" spans="1:7" ht="14.1" customHeight="1">
      <c r="A67" s="75"/>
      <c r="B67" s="171"/>
      <c r="C67" s="107"/>
      <c r="D67" s="171"/>
      <c r="E67" s="165"/>
      <c r="F67" s="165"/>
      <c r="G67" s="107"/>
    </row>
    <row r="68" spans="1:7" ht="14.1" customHeight="1">
      <c r="A68" s="94" t="s">
        <v>113</v>
      </c>
      <c r="B68" s="129"/>
      <c r="C68" s="105"/>
      <c r="D68" s="129"/>
      <c r="E68" s="129"/>
      <c r="F68" s="129"/>
      <c r="G68" s="105"/>
    </row>
    <row r="69" spans="1:7" ht="14.1" customHeight="1">
      <c r="A69" s="76"/>
      <c r="B69" s="108"/>
      <c r="C69" s="107"/>
      <c r="D69" s="108"/>
      <c r="E69" s="165"/>
      <c r="F69" s="165"/>
      <c r="G69" s="107"/>
    </row>
    <row r="70" spans="1:7" ht="14.1" customHeight="1">
      <c r="A70" s="76" t="s">
        <v>172</v>
      </c>
      <c r="B70" s="169">
        <v>1.0640000000000001</v>
      </c>
      <c r="C70" s="109">
        <v>1.0448699731884084</v>
      </c>
      <c r="D70" s="169">
        <v>1.085</v>
      </c>
      <c r="E70" s="169">
        <v>1.0369828202204852</v>
      </c>
      <c r="F70" s="169">
        <v>1.0444200385356455</v>
      </c>
      <c r="G70" s="109">
        <v>1.0446488439306358</v>
      </c>
    </row>
    <row r="71" spans="1:7" ht="14.1" customHeight="1">
      <c r="A71" s="76" t="s">
        <v>174</v>
      </c>
      <c r="B71" s="169">
        <v>0.46</v>
      </c>
      <c r="C71" s="109">
        <v>0.46669597328049522</v>
      </c>
      <c r="D71" s="169">
        <v>0.47199999999999998</v>
      </c>
      <c r="E71" s="169">
        <v>0.47274134098122983</v>
      </c>
      <c r="F71" s="169">
        <v>0.47882775516830428</v>
      </c>
      <c r="G71" s="109">
        <v>0.48306743560977566</v>
      </c>
    </row>
    <row r="72" spans="1:7" ht="14.1" customHeight="1">
      <c r="A72" s="84" t="s">
        <v>114</v>
      </c>
      <c r="B72" s="167">
        <v>1189296</v>
      </c>
      <c r="C72" s="124">
        <v>1179584</v>
      </c>
      <c r="D72" s="167">
        <v>1234540</v>
      </c>
      <c r="E72" s="167">
        <v>1229655</v>
      </c>
      <c r="F72" s="167">
        <v>1218112</v>
      </c>
      <c r="G72" s="124">
        <v>1220698</v>
      </c>
    </row>
    <row r="73" spans="1:7" ht="14.1" customHeight="1">
      <c r="A73" s="85" t="s">
        <v>115</v>
      </c>
      <c r="B73" s="165">
        <v>0.36299999999999999</v>
      </c>
      <c r="C73" s="107">
        <v>0.36918099940317944</v>
      </c>
      <c r="D73" s="165">
        <v>0.36</v>
      </c>
      <c r="E73" s="165">
        <v>0.37342587961664042</v>
      </c>
      <c r="F73" s="165">
        <v>0.38495064493248571</v>
      </c>
      <c r="G73" s="107">
        <v>0.39631669749602277</v>
      </c>
    </row>
    <row r="74" spans="1:7" ht="14.1" customHeight="1">
      <c r="A74" s="76" t="s">
        <v>123</v>
      </c>
      <c r="B74" s="170">
        <v>202</v>
      </c>
      <c r="C74" s="130">
        <v>216.8</v>
      </c>
      <c r="D74" s="170">
        <v>217</v>
      </c>
      <c r="E74" s="170">
        <v>215.48004064960466</v>
      </c>
      <c r="F74" s="170">
        <v>206.65441249010573</v>
      </c>
      <c r="G74" s="130">
        <v>219.10311406363144</v>
      </c>
    </row>
    <row r="75" spans="1:7" ht="14.1" customHeight="1">
      <c r="A75" s="76" t="s">
        <v>116</v>
      </c>
      <c r="B75" s="167">
        <v>1613</v>
      </c>
      <c r="C75" s="124">
        <v>1690</v>
      </c>
      <c r="D75" s="167">
        <v>1828</v>
      </c>
      <c r="E75" s="167">
        <v>1627.4068775601647</v>
      </c>
      <c r="F75" s="167">
        <v>1575.7833505221486</v>
      </c>
      <c r="G75" s="124">
        <v>1634.1902978304522</v>
      </c>
    </row>
    <row r="76" spans="1:7" ht="14.1" customHeight="1">
      <c r="A76" s="76"/>
      <c r="B76" s="182"/>
      <c r="C76" s="107"/>
      <c r="D76" s="182"/>
      <c r="E76" s="165"/>
      <c r="F76" s="165"/>
      <c r="G76" s="107"/>
    </row>
    <row r="77" spans="1:7" ht="14.1" customHeight="1">
      <c r="A77" s="94" t="s">
        <v>98</v>
      </c>
      <c r="B77" s="106"/>
      <c r="C77" s="105"/>
      <c r="D77" s="106"/>
      <c r="E77" s="106"/>
      <c r="F77" s="106"/>
      <c r="G77" s="105"/>
    </row>
    <row r="78" spans="1:7" ht="14.1" customHeight="1">
      <c r="A78" s="75"/>
      <c r="B78" s="108"/>
      <c r="C78" s="107"/>
      <c r="D78" s="108"/>
      <c r="E78" s="165"/>
      <c r="F78" s="165"/>
      <c r="G78" s="107"/>
    </row>
    <row r="79" spans="1:7" ht="14.1" customHeight="1">
      <c r="A79" s="90" t="s">
        <v>122</v>
      </c>
      <c r="B79" s="171"/>
      <c r="C79" s="107"/>
      <c r="D79" s="171"/>
      <c r="E79" s="165"/>
      <c r="F79" s="165"/>
      <c r="G79" s="107"/>
    </row>
    <row r="80" spans="1:7" ht="14.1" customHeight="1">
      <c r="A80" s="75" t="s">
        <v>124</v>
      </c>
      <c r="B80" s="165">
        <v>0.11899999999999999</v>
      </c>
      <c r="C80" s="107">
        <v>0.11684418340606706</v>
      </c>
      <c r="D80" s="165">
        <v>0.115</v>
      </c>
      <c r="E80" s="165">
        <v>0.11346364934167147</v>
      </c>
      <c r="F80" s="165">
        <v>0.112</v>
      </c>
      <c r="G80" s="107">
        <v>0.10999470134874759</v>
      </c>
    </row>
    <row r="81" spans="1:7" ht="14.1" customHeight="1">
      <c r="A81" s="293" t="s">
        <v>215</v>
      </c>
      <c r="B81" s="166">
        <v>232834</v>
      </c>
      <c r="C81" s="126">
        <v>229373</v>
      </c>
      <c r="D81" s="166">
        <v>226653</v>
      </c>
      <c r="E81" s="166">
        <v>224802</v>
      </c>
      <c r="F81" s="166">
        <v>221245</v>
      </c>
      <c r="G81" s="126">
        <v>219502</v>
      </c>
    </row>
    <row r="82" spans="1:7" ht="14.1" customHeight="1">
      <c r="A82" s="399" t="s">
        <v>216</v>
      </c>
      <c r="B82" s="166">
        <v>60622</v>
      </c>
      <c r="C82" s="126">
        <v>54237.539190000003</v>
      </c>
      <c r="D82" s="166">
        <v>52431</v>
      </c>
      <c r="E82" s="166">
        <v>51087.897136666666</v>
      </c>
      <c r="F82" s="166">
        <v>48352</v>
      </c>
      <c r="G82" s="126">
        <v>44538.932576666593</v>
      </c>
    </row>
    <row r="83" spans="1:7" ht="14.1" customHeight="1">
      <c r="A83" s="284"/>
      <c r="B83" s="176"/>
      <c r="C83" s="107"/>
      <c r="D83" s="176"/>
      <c r="E83" s="165"/>
      <c r="F83" s="165"/>
      <c r="G83" s="107"/>
    </row>
    <row r="84" spans="1:7" ht="14.1" customHeight="1">
      <c r="A84" s="90" t="s">
        <v>125</v>
      </c>
      <c r="B84" s="171"/>
      <c r="C84" s="107"/>
      <c r="D84" s="171"/>
      <c r="E84" s="165"/>
      <c r="F84" s="165"/>
      <c r="G84" s="107"/>
    </row>
    <row r="85" spans="1:7" ht="14.1" customHeight="1">
      <c r="A85" s="75" t="s">
        <v>169</v>
      </c>
      <c r="B85" s="165">
        <v>0.499</v>
      </c>
      <c r="C85" s="107">
        <v>0.498</v>
      </c>
      <c r="D85" s="165">
        <v>0.49299999999999999</v>
      </c>
      <c r="E85" s="165">
        <v>0.49299999999999999</v>
      </c>
      <c r="F85" s="165">
        <v>0.48799999999999999</v>
      </c>
      <c r="G85" s="107">
        <v>0.48599999999999999</v>
      </c>
    </row>
    <row r="86" spans="1:7" ht="14.1" customHeight="1">
      <c r="A86" s="81" t="s">
        <v>211</v>
      </c>
      <c r="B86" s="171">
        <v>163624</v>
      </c>
      <c r="C86" s="99">
        <v>164491</v>
      </c>
      <c r="D86" s="171">
        <v>164748</v>
      </c>
      <c r="E86" s="171">
        <v>165497</v>
      </c>
      <c r="F86" s="171">
        <v>164360</v>
      </c>
      <c r="G86" s="99">
        <v>164970</v>
      </c>
    </row>
    <row r="87" spans="1:7" ht="14.1" customHeight="1">
      <c r="A87" s="81" t="s">
        <v>212</v>
      </c>
      <c r="B87" s="171">
        <v>25041</v>
      </c>
      <c r="C87" s="99">
        <v>24898</v>
      </c>
      <c r="D87" s="171">
        <v>24779</v>
      </c>
      <c r="E87" s="171">
        <v>24570</v>
      </c>
      <c r="F87" s="171">
        <v>24287</v>
      </c>
      <c r="G87" s="99">
        <v>23731</v>
      </c>
    </row>
    <row r="88" spans="1:7" ht="14.1" customHeight="1">
      <c r="A88" s="76" t="s">
        <v>213</v>
      </c>
      <c r="B88" s="166">
        <v>188665</v>
      </c>
      <c r="C88" s="126">
        <v>189389</v>
      </c>
      <c r="D88" s="166">
        <v>189527</v>
      </c>
      <c r="E88" s="166">
        <v>190067</v>
      </c>
      <c r="F88" s="166">
        <v>188647</v>
      </c>
      <c r="G88" s="126">
        <v>188701</v>
      </c>
    </row>
    <row r="89" spans="1:7" ht="14.1" customHeight="1">
      <c r="A89" s="133" t="s">
        <v>128</v>
      </c>
      <c r="B89" s="172">
        <v>98895</v>
      </c>
      <c r="C89" s="134">
        <v>99638</v>
      </c>
      <c r="D89" s="172">
        <v>100442</v>
      </c>
      <c r="E89" s="172">
        <v>103422</v>
      </c>
      <c r="F89" s="172">
        <v>104203</v>
      </c>
      <c r="G89" s="134">
        <v>105432</v>
      </c>
    </row>
    <row r="90" spans="1:7" ht="14.1" customHeight="1">
      <c r="A90" s="76"/>
      <c r="B90" s="171"/>
      <c r="C90" s="107"/>
      <c r="D90" s="171"/>
      <c r="E90" s="165"/>
      <c r="F90" s="165"/>
      <c r="G90" s="107"/>
    </row>
    <row r="91" spans="1:7" ht="14.1" customHeight="1">
      <c r="A91" s="90" t="s">
        <v>87</v>
      </c>
      <c r="B91" s="171"/>
      <c r="C91" s="107"/>
      <c r="D91" s="171"/>
      <c r="E91" s="165"/>
      <c r="F91" s="165"/>
      <c r="G91" s="107"/>
    </row>
    <row r="92" spans="1:7" ht="14.1" customHeight="1">
      <c r="A92" s="77"/>
      <c r="B92" s="171"/>
      <c r="C92" s="107"/>
      <c r="D92" s="171"/>
      <c r="E92" s="165"/>
      <c r="F92" s="165"/>
      <c r="G92" s="107"/>
    </row>
    <row r="93" spans="1:7" ht="14.1" customHeight="1">
      <c r="A93" s="94" t="s">
        <v>113</v>
      </c>
      <c r="B93" s="106"/>
      <c r="C93" s="105"/>
      <c r="D93" s="106"/>
      <c r="E93" s="106"/>
      <c r="F93" s="106"/>
      <c r="G93" s="105"/>
    </row>
    <row r="94" spans="1:7" ht="14.1" customHeight="1">
      <c r="A94" s="76"/>
      <c r="B94" s="108"/>
      <c r="C94" s="107"/>
      <c r="D94" s="108"/>
      <c r="E94" s="165"/>
      <c r="F94" s="165"/>
      <c r="G94" s="107"/>
    </row>
    <row r="95" spans="1:7" ht="14.1" customHeight="1">
      <c r="A95" s="76" t="s">
        <v>175</v>
      </c>
      <c r="B95" s="169">
        <v>1.593</v>
      </c>
      <c r="C95" s="109">
        <v>1.627494052659167</v>
      </c>
      <c r="D95" s="169">
        <v>1.802</v>
      </c>
      <c r="E95" s="169">
        <v>1.6255634853433329</v>
      </c>
      <c r="F95" s="169">
        <v>1.585</v>
      </c>
      <c r="G95" s="109">
        <v>1.6320019354058304</v>
      </c>
    </row>
    <row r="96" spans="1:7" ht="14.1" customHeight="1">
      <c r="A96" s="84" t="s">
        <v>176</v>
      </c>
      <c r="B96" s="169">
        <v>0.34300000000000003</v>
      </c>
      <c r="C96" s="109">
        <v>0.34300000000000003</v>
      </c>
      <c r="D96" s="169">
        <v>0.32200000000000001</v>
      </c>
      <c r="E96" s="169">
        <v>0.32726190358074786</v>
      </c>
      <c r="F96" s="169">
        <v>0.34</v>
      </c>
      <c r="G96" s="109">
        <v>0.34056046060706685</v>
      </c>
    </row>
    <row r="97" spans="1:7" ht="14.1" customHeight="1">
      <c r="A97" s="84" t="s">
        <v>220</v>
      </c>
      <c r="B97" s="167">
        <v>328544</v>
      </c>
      <c r="C97" s="124">
        <v>341645</v>
      </c>
      <c r="D97" s="167">
        <v>360000</v>
      </c>
      <c r="E97" s="167">
        <v>329844</v>
      </c>
      <c r="F97" s="167">
        <v>334011</v>
      </c>
      <c r="G97" s="124">
        <v>344607</v>
      </c>
    </row>
    <row r="98" spans="1:7" ht="14.1" customHeight="1">
      <c r="A98" s="81" t="s">
        <v>115</v>
      </c>
      <c r="B98" s="165">
        <v>0.45300000000000001</v>
      </c>
      <c r="C98" s="107">
        <v>0.442</v>
      </c>
      <c r="D98" s="165">
        <v>0.42499999999999999</v>
      </c>
      <c r="E98" s="165">
        <v>0.47011314439553242</v>
      </c>
      <c r="F98" s="165">
        <v>0.499</v>
      </c>
      <c r="G98" s="107">
        <v>0.50624914757970674</v>
      </c>
    </row>
    <row r="99" spans="1:7" ht="14.1" customHeight="1">
      <c r="A99" s="86" t="s">
        <v>123</v>
      </c>
      <c r="B99" s="183">
        <v>158</v>
      </c>
      <c r="C99" s="130">
        <v>177</v>
      </c>
      <c r="D99" s="183">
        <v>182</v>
      </c>
      <c r="E99" s="170">
        <v>176.09283271459876</v>
      </c>
      <c r="F99" s="170">
        <v>173.29022402292438</v>
      </c>
      <c r="G99" s="130">
        <v>187.32277399926394</v>
      </c>
    </row>
    <row r="100" spans="1:7" ht="14.1" customHeight="1">
      <c r="A100" s="76" t="s">
        <v>116</v>
      </c>
      <c r="B100" s="167">
        <v>2630</v>
      </c>
      <c r="C100" s="124">
        <v>2920</v>
      </c>
      <c r="D100" s="167">
        <v>3042</v>
      </c>
      <c r="E100" s="167">
        <v>2556.8688613113973</v>
      </c>
      <c r="F100" s="167">
        <v>2572.4416969640688</v>
      </c>
      <c r="G100" s="124">
        <v>2829.6792161906933</v>
      </c>
    </row>
    <row r="101" spans="1:7" ht="14.1" customHeight="1">
      <c r="A101" s="75"/>
      <c r="B101" s="171"/>
      <c r="C101" s="107"/>
      <c r="D101" s="171"/>
      <c r="E101" s="165"/>
      <c r="F101" s="165"/>
      <c r="G101" s="107"/>
    </row>
    <row r="102" spans="1:7" ht="14.1" customHeight="1">
      <c r="A102" s="94" t="s">
        <v>98</v>
      </c>
      <c r="B102" s="106"/>
      <c r="C102" s="105"/>
      <c r="D102" s="106"/>
      <c r="E102" s="106"/>
      <c r="F102" s="106"/>
      <c r="G102" s="105"/>
    </row>
    <row r="103" spans="1:7" ht="14.1" customHeight="1">
      <c r="A103" s="83"/>
      <c r="B103" s="108"/>
      <c r="C103" s="107"/>
      <c r="D103" s="108"/>
      <c r="E103" s="165"/>
      <c r="F103" s="165"/>
      <c r="G103" s="107"/>
    </row>
    <row r="104" spans="1:7" ht="14.1" customHeight="1">
      <c r="A104" s="91" t="s">
        <v>122</v>
      </c>
      <c r="B104" s="165"/>
      <c r="C104" s="107"/>
      <c r="D104" s="165"/>
      <c r="E104" s="165"/>
      <c r="F104" s="165"/>
      <c r="G104" s="107"/>
    </row>
    <row r="105" spans="1:7" ht="14.1" customHeight="1">
      <c r="A105" s="74" t="s">
        <v>124</v>
      </c>
      <c r="B105" s="165">
        <v>0.23</v>
      </c>
      <c r="C105" s="107">
        <v>0.23083582896000002</v>
      </c>
      <c r="D105" s="165">
        <v>0.22900000000000001</v>
      </c>
      <c r="E105" s="165">
        <v>0.22411613572390102</v>
      </c>
      <c r="F105" s="165">
        <v>0.21269380935200682</v>
      </c>
      <c r="G105" s="107">
        <v>0.21165803573574868</v>
      </c>
    </row>
    <row r="106" spans="1:7" ht="14.1" customHeight="1">
      <c r="A106" s="76" t="s">
        <v>162</v>
      </c>
      <c r="B106" s="166">
        <v>146310</v>
      </c>
      <c r="C106" s="126">
        <v>146663</v>
      </c>
      <c r="D106" s="166">
        <v>145758</v>
      </c>
      <c r="E106" s="166">
        <v>144466</v>
      </c>
      <c r="F106" s="166">
        <v>138362</v>
      </c>
      <c r="G106" s="126">
        <v>138377</v>
      </c>
    </row>
    <row r="107" spans="1:7" ht="14.1" customHeight="1">
      <c r="A107" s="83" t="s">
        <v>99</v>
      </c>
      <c r="B107" s="166">
        <v>51736</v>
      </c>
      <c r="C107" s="126">
        <v>48012.000000000007</v>
      </c>
      <c r="D107" s="166">
        <v>47856</v>
      </c>
      <c r="E107" s="166">
        <v>45841.595086666654</v>
      </c>
      <c r="F107" s="166">
        <v>41871.132700000002</v>
      </c>
      <c r="G107" s="126">
        <v>39147.584233333313</v>
      </c>
    </row>
    <row r="108" spans="1:7" ht="14.1" customHeight="1">
      <c r="A108" s="83"/>
      <c r="B108" s="171"/>
      <c r="C108" s="107"/>
      <c r="D108" s="171"/>
      <c r="E108" s="165"/>
      <c r="F108" s="165"/>
      <c r="G108" s="107"/>
    </row>
    <row r="109" spans="1:7" ht="14.1" customHeight="1">
      <c r="A109" s="90" t="s">
        <v>125</v>
      </c>
      <c r="B109" s="171"/>
      <c r="C109" s="107"/>
      <c r="D109" s="171"/>
      <c r="E109" s="165"/>
      <c r="F109" s="165"/>
      <c r="G109" s="107"/>
    </row>
    <row r="110" spans="1:7" ht="14.1" customHeight="1">
      <c r="A110" s="87" t="s">
        <v>129</v>
      </c>
      <c r="B110" s="387">
        <v>0.84199999999999997</v>
      </c>
      <c r="C110" s="386">
        <v>0.83660000000000001</v>
      </c>
      <c r="D110" s="387">
        <v>0.84799999999999998</v>
      </c>
      <c r="E110" s="387">
        <v>0.85089999999999999</v>
      </c>
      <c r="F110" s="387">
        <v>0.84047822713799758</v>
      </c>
      <c r="G110" s="386">
        <v>0.8356270056776105</v>
      </c>
    </row>
    <row r="111" spans="1:7" ht="14.1" customHeight="1">
      <c r="A111" s="84" t="s">
        <v>127</v>
      </c>
      <c r="B111" s="167">
        <v>91733</v>
      </c>
      <c r="C111" s="124">
        <v>94302</v>
      </c>
      <c r="D111" s="167">
        <v>94364</v>
      </c>
      <c r="E111" s="167">
        <v>90371</v>
      </c>
      <c r="F111" s="167">
        <v>88507</v>
      </c>
      <c r="G111" s="124">
        <v>89987</v>
      </c>
    </row>
    <row r="112" spans="1:7" ht="14.1" customHeight="1" thickBot="1">
      <c r="A112" s="93" t="s">
        <v>128</v>
      </c>
      <c r="B112" s="168">
        <v>60759</v>
      </c>
      <c r="C112" s="131">
        <v>61686</v>
      </c>
      <c r="D112" s="168">
        <v>61949</v>
      </c>
      <c r="E112" s="168">
        <v>60812</v>
      </c>
      <c r="F112" s="168">
        <v>59687</v>
      </c>
      <c r="G112" s="131">
        <v>59905</v>
      </c>
    </row>
    <row r="113" spans="1:7" ht="14.1" customHeight="1">
      <c r="A113" s="75"/>
      <c r="B113" s="75"/>
      <c r="C113" s="157"/>
      <c r="D113" s="75"/>
      <c r="G113" s="157"/>
    </row>
    <row r="114" spans="1:7" ht="14.1" customHeight="1">
      <c r="A114" s="75" t="s">
        <v>214</v>
      </c>
      <c r="B114" s="88"/>
      <c r="C114" s="157"/>
      <c r="D114" s="88"/>
      <c r="G114" s="157"/>
    </row>
    <row r="115" spans="1:7" ht="14.1" customHeight="1">
      <c r="A115" s="75" t="s">
        <v>222</v>
      </c>
      <c r="B115" s="88"/>
      <c r="C115" s="157"/>
      <c r="D115" s="88"/>
      <c r="G115" s="157"/>
    </row>
    <row r="116" spans="1:7" ht="14.1" customHeight="1">
      <c r="A116" s="75" t="s">
        <v>221</v>
      </c>
      <c r="B116" s="88"/>
      <c r="C116" s="157"/>
      <c r="D116" s="88"/>
      <c r="G116" s="157"/>
    </row>
    <row r="117" spans="1:7" ht="14.1" customHeight="1">
      <c r="A117" s="75" t="s">
        <v>171</v>
      </c>
      <c r="C117" s="157"/>
      <c r="G117" s="157"/>
    </row>
    <row r="118" spans="1:7" ht="14.1" customHeight="1">
      <c r="A118" s="75" t="s">
        <v>173</v>
      </c>
      <c r="B118" s="75"/>
      <c r="C118" s="157"/>
      <c r="D118" s="75"/>
      <c r="G118" s="157"/>
    </row>
    <row r="119" spans="1:7" ht="14.1" customHeight="1">
      <c r="A119" s="75" t="s">
        <v>217</v>
      </c>
      <c r="B119" s="75"/>
      <c r="C119" s="157"/>
      <c r="D119" s="75"/>
      <c r="G119" s="157"/>
    </row>
    <row r="120" spans="1:7" ht="14.1" customHeight="1">
      <c r="A120" s="75"/>
      <c r="B120" s="75"/>
      <c r="C120" s="75"/>
      <c r="D120" s="75"/>
    </row>
    <row r="121" spans="1:7" ht="14.1" customHeight="1">
      <c r="A121" s="75"/>
      <c r="B121" s="75"/>
      <c r="C121" s="75"/>
      <c r="D121" s="75"/>
    </row>
    <row r="122" spans="1:7" ht="14.1" customHeight="1">
      <c r="A122" s="75"/>
      <c r="B122" s="75"/>
      <c r="C122" s="75"/>
      <c r="D122" s="75"/>
    </row>
    <row r="123" spans="1:7" ht="14.1" customHeight="1">
      <c r="A123" s="75"/>
      <c r="B123" s="75"/>
      <c r="C123" s="75"/>
      <c r="D123" s="75"/>
    </row>
    <row r="124" spans="1:7" ht="14.1" customHeight="1">
      <c r="A124" s="75"/>
      <c r="B124" s="75"/>
      <c r="C124" s="75"/>
      <c r="D124" s="75"/>
    </row>
    <row r="125" spans="1:7" ht="14.1" customHeight="1">
      <c r="A125" s="75"/>
      <c r="B125" s="75"/>
      <c r="C125" s="75"/>
      <c r="D125" s="75"/>
    </row>
    <row r="126" spans="1:7" ht="14.1" customHeight="1">
      <c r="A126" s="75"/>
      <c r="B126" s="75"/>
      <c r="C126" s="75"/>
      <c r="D126" s="75"/>
    </row>
    <row r="127" spans="1:7" ht="14.1" customHeight="1">
      <c r="A127" s="75"/>
      <c r="B127" s="75"/>
      <c r="C127" s="75"/>
      <c r="D127" s="75"/>
    </row>
    <row r="128" spans="1:7" ht="14.1" customHeight="1">
      <c r="A128" s="75"/>
      <c r="B128" s="75"/>
      <c r="C128" s="75"/>
      <c r="D128" s="75"/>
    </row>
    <row r="129" spans="1:4" ht="14.1" customHeight="1">
      <c r="A129" s="75"/>
      <c r="B129" s="75"/>
      <c r="C129" s="75"/>
      <c r="D129" s="75"/>
    </row>
    <row r="130" spans="1:4" ht="14.1" customHeight="1">
      <c r="A130" s="75"/>
      <c r="B130" s="75"/>
      <c r="C130" s="75"/>
      <c r="D130" s="75"/>
    </row>
    <row r="131" spans="1:4" ht="14.1" customHeight="1">
      <c r="A131" s="76"/>
      <c r="B131" s="76"/>
      <c r="C131" s="76"/>
      <c r="D131" s="76"/>
    </row>
    <row r="132" spans="1:4" ht="14.1" customHeight="1">
      <c r="A132" s="75"/>
      <c r="B132" s="75"/>
      <c r="C132" s="75"/>
      <c r="D132" s="75"/>
    </row>
    <row r="133" spans="1:4" ht="14.1" customHeight="1">
      <c r="A133" s="75"/>
      <c r="B133" s="75"/>
      <c r="C133" s="75"/>
      <c r="D133" s="75"/>
    </row>
    <row r="134" spans="1:4" ht="14.1" customHeight="1">
      <c r="A134" s="75"/>
      <c r="B134" s="75"/>
      <c r="C134" s="75"/>
      <c r="D134" s="75"/>
    </row>
    <row r="135" spans="1:4" ht="14.1" customHeight="1">
      <c r="A135" s="75"/>
      <c r="B135" s="75"/>
      <c r="C135" s="75"/>
      <c r="D135" s="75"/>
    </row>
    <row r="136" spans="1:4" ht="14.1" customHeight="1">
      <c r="A136" s="75"/>
      <c r="B136" s="75"/>
      <c r="C136" s="75"/>
      <c r="D136" s="75"/>
    </row>
    <row r="137" spans="1:4" ht="14.1" customHeight="1">
      <c r="A137" s="75"/>
      <c r="B137" s="75"/>
      <c r="C137" s="75"/>
      <c r="D137" s="75"/>
    </row>
    <row r="138" spans="1:4" ht="14.1" customHeight="1">
      <c r="A138" s="76"/>
      <c r="B138" s="76"/>
      <c r="C138" s="76"/>
      <c r="D138" s="76"/>
    </row>
    <row r="139" spans="1:4" ht="14.1" customHeight="1">
      <c r="A139" s="76"/>
      <c r="B139" s="76"/>
      <c r="C139" s="76"/>
      <c r="D139" s="76"/>
    </row>
    <row r="140" spans="1:4" ht="14.1" customHeight="1">
      <c r="A140" s="79"/>
      <c r="B140" s="79"/>
      <c r="C140" s="79"/>
      <c r="D140" s="79"/>
    </row>
    <row r="141" spans="1:4" ht="14.1" customHeight="1">
      <c r="A141" s="80"/>
      <c r="B141" s="80"/>
      <c r="C141" s="80"/>
      <c r="D141" s="80"/>
    </row>
    <row r="142" spans="1:4" ht="14.1" customHeight="1">
      <c r="A142" s="80"/>
      <c r="B142" s="80"/>
      <c r="C142" s="80"/>
      <c r="D142" s="80"/>
    </row>
    <row r="143" spans="1:4" ht="14.1" customHeight="1">
      <c r="A143" s="78"/>
      <c r="B143" s="78"/>
      <c r="C143" s="78"/>
      <c r="D143" s="78"/>
    </row>
    <row r="144" spans="1:4" ht="14.1" customHeight="1">
      <c r="A144" s="11"/>
      <c r="B144" s="11"/>
      <c r="C144" s="11"/>
      <c r="D144" s="11"/>
    </row>
    <row r="145" spans="1:4" ht="14.1" customHeight="1">
      <c r="A145" s="11"/>
      <c r="B145" s="11"/>
      <c r="C145" s="11"/>
      <c r="D145" s="11"/>
    </row>
    <row r="146" spans="1:4" ht="14.1" customHeight="1">
      <c r="A146" s="75"/>
      <c r="B146" s="75"/>
      <c r="C146" s="75"/>
      <c r="D146" s="75"/>
    </row>
    <row r="147" spans="1:4" ht="14.1" customHeight="1">
      <c r="A147" s="76"/>
      <c r="B147" s="76"/>
      <c r="C147" s="76"/>
      <c r="D147" s="76"/>
    </row>
    <row r="148" spans="1:4" ht="14.1" customHeight="1">
      <c r="A148" s="76"/>
      <c r="B148" s="76"/>
      <c r="C148" s="76"/>
      <c r="D148" s="76"/>
    </row>
    <row r="149" spans="1:4" ht="14.1" customHeight="1">
      <c r="A149" s="76"/>
      <c r="B149" s="76"/>
      <c r="C149" s="76"/>
      <c r="D149" s="76"/>
    </row>
    <row r="150" spans="1:4" ht="14.1" customHeight="1">
      <c r="A150" s="76"/>
      <c r="B150" s="76"/>
      <c r="C150" s="76"/>
      <c r="D150" s="76"/>
    </row>
    <row r="151" spans="1:4" ht="14.1" customHeight="1">
      <c r="A151" s="76"/>
      <c r="B151" s="76"/>
      <c r="C151" s="76"/>
      <c r="D151" s="76"/>
    </row>
    <row r="152" spans="1:4" ht="14.1" customHeight="1">
      <c r="A152" s="76"/>
      <c r="B152" s="76"/>
      <c r="C152" s="76"/>
      <c r="D152" s="76"/>
    </row>
    <row r="153" spans="1:4" ht="14.1" customHeight="1">
      <c r="A153" s="76"/>
      <c r="B153" s="76"/>
      <c r="C153" s="76"/>
      <c r="D153" s="76"/>
    </row>
    <row r="154" spans="1:4" ht="14.1" customHeight="1">
      <c r="A154" s="75"/>
      <c r="B154" s="75"/>
      <c r="C154" s="75"/>
      <c r="D154" s="75"/>
    </row>
    <row r="155" spans="1:4" ht="14.1" customHeight="1">
      <c r="A155" s="75"/>
      <c r="B155" s="75"/>
      <c r="C155" s="75"/>
      <c r="D155" s="75"/>
    </row>
    <row r="156" spans="1:4" ht="14.1" customHeight="1">
      <c r="A156" s="75"/>
      <c r="B156" s="75"/>
      <c r="C156" s="75"/>
      <c r="D156" s="75"/>
    </row>
    <row r="157" spans="1:4" ht="14.1" customHeight="1">
      <c r="A157" s="75"/>
      <c r="B157" s="75"/>
      <c r="C157" s="75"/>
      <c r="D157" s="75"/>
    </row>
    <row r="158" spans="1:4" ht="14.1" customHeight="1">
      <c r="A158" s="75"/>
      <c r="B158" s="75"/>
      <c r="C158" s="75"/>
      <c r="D158" s="75"/>
    </row>
    <row r="159" spans="1:4" ht="14.1" customHeight="1">
      <c r="A159" s="76"/>
      <c r="B159" s="76"/>
      <c r="C159" s="76"/>
      <c r="D159" s="76"/>
    </row>
    <row r="160" spans="1:4" ht="14.1" customHeight="1">
      <c r="A160" s="76"/>
      <c r="B160" s="76"/>
      <c r="C160" s="76"/>
      <c r="D160" s="76"/>
    </row>
    <row r="161" spans="1:4" ht="14.1" customHeight="1">
      <c r="A161" s="76"/>
      <c r="B161" s="76"/>
      <c r="C161" s="76"/>
      <c r="D161" s="76"/>
    </row>
    <row r="162" spans="1:4" ht="14.1" customHeight="1">
      <c r="A162" s="75"/>
      <c r="B162" s="75"/>
      <c r="C162" s="75"/>
      <c r="D162" s="75"/>
    </row>
    <row r="163" spans="1:4" ht="14.1" customHeight="1">
      <c r="A163" s="75"/>
      <c r="B163" s="75"/>
      <c r="C163" s="75"/>
      <c r="D163" s="75"/>
    </row>
    <row r="164" spans="1:4" ht="14.1" customHeight="1">
      <c r="A164" s="75"/>
      <c r="B164" s="75"/>
      <c r="C164" s="75"/>
      <c r="D164" s="75"/>
    </row>
    <row r="165" spans="1:4" ht="14.1" customHeight="1">
      <c r="A165" s="75"/>
      <c r="B165" s="75"/>
      <c r="C165" s="75"/>
      <c r="D165" s="75"/>
    </row>
  </sheetData>
  <pageMargins left="0.39370078740157483" right="0.39370078740157483" top="0.39370078740157483" bottom="0.39370078740157483" header="0.31496062992125984" footer="0.31496062992125984"/>
  <pageSetup paperSize="9" scale="36" fitToHeight="2" orientation="portrait" r:id="rId1"/>
  <rowBreaks count="1" manualBreakCount="1">
    <brk id="6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187"/>
  <sheetViews>
    <sheetView showGridLines="0" view="pageBreakPreview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B6" sqref="B6:G112"/>
    </sheetView>
  </sheetViews>
  <sheetFormatPr defaultRowHeight="14.1" customHeight="1"/>
  <cols>
    <col min="1" max="1" width="60.7109375" style="16" customWidth="1"/>
    <col min="2" max="2" width="12.7109375" style="140" customWidth="1"/>
    <col min="3" max="3" width="12.7109375" style="5" customWidth="1"/>
    <col min="4" max="4" width="12.7109375" style="140" customWidth="1"/>
    <col min="5" max="7" width="12.7109375" style="5" customWidth="1"/>
    <col min="8" max="8" width="9.140625" style="397"/>
    <col min="9" max="16384" width="9.140625" style="5"/>
  </cols>
  <sheetData>
    <row r="1" spans="1:8" s="145" customFormat="1" ht="14.1" customHeight="1">
      <c r="A1" s="92" t="s">
        <v>91</v>
      </c>
      <c r="B1" s="72">
        <v>2015</v>
      </c>
      <c r="C1" s="72">
        <v>2015</v>
      </c>
      <c r="D1" s="72">
        <v>2015</v>
      </c>
      <c r="E1" s="72">
        <v>2015</v>
      </c>
      <c r="F1" s="72">
        <v>2016</v>
      </c>
      <c r="G1" s="72">
        <v>2016</v>
      </c>
      <c r="H1" s="394"/>
    </row>
    <row r="2" spans="1:8" s="145" customFormat="1" ht="14.1" customHeight="1">
      <c r="A2" s="89"/>
      <c r="B2" s="36" t="s">
        <v>1</v>
      </c>
      <c r="C2" s="149" t="s">
        <v>2</v>
      </c>
      <c r="D2" s="36" t="s">
        <v>3</v>
      </c>
      <c r="E2" s="149" t="s">
        <v>4</v>
      </c>
      <c r="F2" s="149" t="s">
        <v>1</v>
      </c>
      <c r="G2" s="149" t="s">
        <v>2</v>
      </c>
      <c r="H2" s="394"/>
    </row>
    <row r="3" spans="1:8" s="145" customFormat="1" ht="14.1" customHeight="1">
      <c r="A3" s="89"/>
      <c r="B3" s="147" t="s">
        <v>149</v>
      </c>
      <c r="C3" s="147" t="s">
        <v>149</v>
      </c>
      <c r="D3" s="147" t="s">
        <v>149</v>
      </c>
      <c r="E3" s="147" t="s">
        <v>149</v>
      </c>
      <c r="F3" s="147" t="s">
        <v>149</v>
      </c>
      <c r="G3" s="147" t="s">
        <v>149</v>
      </c>
      <c r="H3" s="394"/>
    </row>
    <row r="4" spans="1:8" s="145" customFormat="1" ht="14.1" customHeight="1">
      <c r="A4" s="158" t="s">
        <v>92</v>
      </c>
      <c r="B4" s="159"/>
      <c r="C4" s="159"/>
      <c r="D4" s="159"/>
      <c r="E4" s="159"/>
      <c r="F4" s="159"/>
      <c r="G4" s="159"/>
      <c r="H4" s="394"/>
    </row>
    <row r="5" spans="1:8" s="145" customFormat="1" ht="14.1" customHeight="1">
      <c r="A5" s="76"/>
      <c r="B5" s="96"/>
      <c r="C5" s="161"/>
      <c r="D5" s="96"/>
      <c r="E5" s="178"/>
      <c r="F5" s="178"/>
      <c r="G5" s="95"/>
      <c r="H5" s="394"/>
    </row>
    <row r="6" spans="1:8" s="145" customFormat="1" ht="14.1" customHeight="1">
      <c r="A6" s="75" t="s">
        <v>15</v>
      </c>
      <c r="B6" s="98">
        <v>0.27100000000000002</v>
      </c>
      <c r="C6" s="97">
        <v>0.30002345840254618</v>
      </c>
      <c r="D6" s="98">
        <v>0.30299999999999999</v>
      </c>
      <c r="E6" s="176">
        <v>0.28537104131687441</v>
      </c>
      <c r="F6" s="176">
        <v>0.33262783434791898</v>
      </c>
      <c r="G6" s="97">
        <v>0.33900490080725199</v>
      </c>
      <c r="H6" s="394"/>
    </row>
    <row r="7" spans="1:8" s="145" customFormat="1" ht="14.1" customHeight="1">
      <c r="A7" s="75" t="s">
        <v>93</v>
      </c>
      <c r="B7" s="98">
        <v>9.4E-2</v>
      </c>
      <c r="C7" s="97">
        <v>0.12766443072163119</v>
      </c>
      <c r="D7" s="98">
        <v>0.13</v>
      </c>
      <c r="E7" s="176">
        <v>0.11201020199834842</v>
      </c>
      <c r="F7" s="176">
        <v>0.14858222280439293</v>
      </c>
      <c r="G7" s="97">
        <v>0.15150895070886067</v>
      </c>
      <c r="H7" s="394"/>
    </row>
    <row r="8" spans="1:8" s="145" customFormat="1" ht="14.1" customHeight="1">
      <c r="A8" s="75" t="s">
        <v>94</v>
      </c>
      <c r="B8" s="98">
        <v>1.6E-2</v>
      </c>
      <c r="C8" s="97">
        <v>4.7633237386353548E-2</v>
      </c>
      <c r="D8" s="98">
        <v>5.0999999999999997E-2</v>
      </c>
      <c r="E8" s="176">
        <v>4.2226461204676831E-2</v>
      </c>
      <c r="F8" s="176">
        <v>7.3870569661705188E-2</v>
      </c>
      <c r="G8" s="97">
        <v>7.5319643813285042E-2</v>
      </c>
      <c r="H8" s="394"/>
    </row>
    <row r="9" spans="1:8" s="145" customFormat="1" ht="14.1" customHeight="1">
      <c r="A9" s="75" t="s">
        <v>95</v>
      </c>
      <c r="B9" s="98">
        <v>7.8E-2</v>
      </c>
      <c r="C9" s="97">
        <v>0.11123086872170726</v>
      </c>
      <c r="D9" s="98">
        <v>7.3999999999999996E-2</v>
      </c>
      <c r="E9" s="176">
        <v>0.16736244214144455</v>
      </c>
      <c r="F9" s="176">
        <v>8.0102860373248028E-2</v>
      </c>
      <c r="G9" s="97">
        <v>0.11775579178560588</v>
      </c>
      <c r="H9" s="394"/>
    </row>
    <row r="10" spans="1:8" s="145" customFormat="1" ht="14.1" customHeight="1">
      <c r="A10" s="75" t="s">
        <v>53</v>
      </c>
      <c r="B10" s="100">
        <v>446186</v>
      </c>
      <c r="C10" s="99">
        <v>447213</v>
      </c>
      <c r="D10" s="100">
        <v>425697</v>
      </c>
      <c r="E10" s="171">
        <v>409393</v>
      </c>
      <c r="F10" s="171">
        <v>400008</v>
      </c>
      <c r="G10" s="99">
        <v>404106</v>
      </c>
      <c r="H10" s="394"/>
    </row>
    <row r="11" spans="1:8" s="145" customFormat="1" ht="14.1" customHeight="1">
      <c r="A11" s="75" t="s">
        <v>96</v>
      </c>
      <c r="B11" s="108">
        <v>0.46200000000000002</v>
      </c>
      <c r="C11" s="107">
        <v>0.45600000000000002</v>
      </c>
      <c r="D11" s="108">
        <v>0.439</v>
      </c>
      <c r="E11" s="165">
        <v>0.42898742984562893</v>
      </c>
      <c r="F11" s="165">
        <v>0.41807948577251702</v>
      </c>
      <c r="G11" s="107">
        <v>0.42407617096700734</v>
      </c>
      <c r="H11" s="394"/>
    </row>
    <row r="12" spans="1:8" s="145" customFormat="1" ht="14.1" customHeight="1" thickBot="1">
      <c r="A12" s="137" t="s">
        <v>97</v>
      </c>
      <c r="B12" s="139">
        <v>10695</v>
      </c>
      <c r="C12" s="138">
        <v>10694</v>
      </c>
      <c r="D12" s="139">
        <v>10637</v>
      </c>
      <c r="E12" s="177">
        <v>10356.79975605011</v>
      </c>
      <c r="F12" s="177">
        <v>9571.1796386241913</v>
      </c>
      <c r="G12" s="138">
        <v>9589.9296386241913</v>
      </c>
      <c r="H12" s="394"/>
    </row>
    <row r="13" spans="1:8" s="145" customFormat="1" ht="14.1" customHeight="1" thickTop="1">
      <c r="A13" s="76"/>
      <c r="B13" s="102"/>
      <c r="C13" s="99"/>
      <c r="D13" s="102"/>
      <c r="E13" s="171"/>
      <c r="F13" s="171"/>
      <c r="G13" s="99"/>
      <c r="H13" s="394"/>
    </row>
    <row r="14" spans="1:8" s="145" customFormat="1" ht="14.1" customHeight="1">
      <c r="A14" s="90" t="s">
        <v>82</v>
      </c>
      <c r="B14" s="104"/>
      <c r="C14" s="162"/>
      <c r="D14" s="104"/>
      <c r="E14" s="179"/>
      <c r="F14" s="179"/>
      <c r="G14" s="162"/>
      <c r="H14" s="394"/>
    </row>
    <row r="15" spans="1:8" s="145" customFormat="1" ht="14.1" customHeight="1">
      <c r="A15" s="76"/>
      <c r="B15" s="102"/>
      <c r="C15" s="99"/>
      <c r="D15" s="102"/>
      <c r="E15" s="171"/>
      <c r="F15" s="171"/>
      <c r="G15" s="99"/>
      <c r="H15" s="394"/>
    </row>
    <row r="16" spans="1:8" s="145" customFormat="1" ht="14.1" customHeight="1">
      <c r="A16" s="94" t="s">
        <v>113</v>
      </c>
      <c r="B16" s="105"/>
      <c r="C16" s="106"/>
      <c r="D16" s="105"/>
      <c r="E16" s="106"/>
      <c r="F16" s="106"/>
      <c r="G16" s="106"/>
      <c r="H16" s="394"/>
    </row>
    <row r="17" spans="1:8" s="145" customFormat="1" ht="14.1" customHeight="1">
      <c r="A17" s="75"/>
      <c r="B17" s="108"/>
      <c r="C17" s="99"/>
      <c r="D17" s="108"/>
      <c r="E17" s="171"/>
      <c r="F17" s="171"/>
      <c r="G17" s="99"/>
      <c r="H17" s="394"/>
    </row>
    <row r="18" spans="1:8" s="145" customFormat="1" ht="14.1" customHeight="1">
      <c r="A18" s="76" t="s">
        <v>224</v>
      </c>
      <c r="B18" s="169">
        <v>1.1599591112012988</v>
      </c>
      <c r="C18" s="143">
        <v>1.1621574675324675</v>
      </c>
      <c r="D18" s="169">
        <v>1.1643799715909091</v>
      </c>
      <c r="E18" s="181">
        <v>1.1645370332792209</v>
      </c>
      <c r="F18" s="181">
        <v>1.152551983723296</v>
      </c>
      <c r="G18" s="109" t="s">
        <v>161</v>
      </c>
      <c r="H18" s="394"/>
    </row>
    <row r="19" spans="1:8" s="145" customFormat="1" ht="14.1" customHeight="1">
      <c r="A19" s="76" t="s">
        <v>170</v>
      </c>
      <c r="B19" s="169">
        <v>0.47785521646644802</v>
      </c>
      <c r="C19" s="143">
        <v>0.47810248865396698</v>
      </c>
      <c r="D19" s="169">
        <v>0.47771317314401102</v>
      </c>
      <c r="E19" s="181">
        <v>0.47953658218470502</v>
      </c>
      <c r="F19" s="181">
        <v>0.474113793743214</v>
      </c>
      <c r="G19" s="109" t="s">
        <v>161</v>
      </c>
      <c r="H19" s="394"/>
    </row>
    <row r="20" spans="1:8" s="145" customFormat="1" ht="14.1" customHeight="1">
      <c r="A20" s="76" t="s">
        <v>114</v>
      </c>
      <c r="B20" s="112">
        <v>5463107</v>
      </c>
      <c r="C20" s="111">
        <v>5476293</v>
      </c>
      <c r="D20" s="112">
        <v>5482298</v>
      </c>
      <c r="E20" s="175">
        <v>5503966</v>
      </c>
      <c r="F20" s="175">
        <v>5371514</v>
      </c>
      <c r="G20" s="111">
        <v>5344240</v>
      </c>
      <c r="H20" s="394"/>
    </row>
    <row r="21" spans="1:8" s="145" customFormat="1" ht="14.1" customHeight="1">
      <c r="A21" s="81" t="s">
        <v>115</v>
      </c>
      <c r="B21" s="108">
        <v>0.55080305035211652</v>
      </c>
      <c r="C21" s="107">
        <v>0.55794512820990405</v>
      </c>
      <c r="D21" s="108">
        <v>0.55971911778600869</v>
      </c>
      <c r="E21" s="165">
        <v>0.56373803907945652</v>
      </c>
      <c r="F21" s="165">
        <v>0.57720449020518239</v>
      </c>
      <c r="G21" s="107">
        <v>0.58195908117898898</v>
      </c>
      <c r="H21" s="394"/>
    </row>
    <row r="22" spans="1:8" s="145" customFormat="1" ht="14.1" customHeight="1">
      <c r="A22" s="76" t="s">
        <v>123</v>
      </c>
      <c r="B22" s="114">
        <v>175.08834908327952</v>
      </c>
      <c r="C22" s="111">
        <v>178.50453743165835</v>
      </c>
      <c r="D22" s="114">
        <v>179.81069865765221</v>
      </c>
      <c r="E22" s="175">
        <v>180.42527858104887</v>
      </c>
      <c r="F22" s="175">
        <v>181.86838918853388</v>
      </c>
      <c r="G22" s="111">
        <v>188.191815722911</v>
      </c>
      <c r="H22" s="394"/>
    </row>
    <row r="23" spans="1:8" s="145" customFormat="1" ht="14.1" customHeight="1">
      <c r="A23" s="76" t="s">
        <v>116</v>
      </c>
      <c r="B23" s="114">
        <v>3344.7310542216219</v>
      </c>
      <c r="C23" s="111">
        <v>3280.5778613435937</v>
      </c>
      <c r="D23" s="114">
        <v>3295.2094191954452</v>
      </c>
      <c r="E23" s="175">
        <v>3290.904684476362</v>
      </c>
      <c r="F23" s="175">
        <v>3216.2913215825943</v>
      </c>
      <c r="G23" s="111">
        <v>3265.1381980027677</v>
      </c>
      <c r="H23" s="394"/>
    </row>
    <row r="24" spans="1:8" s="145" customFormat="1" ht="14.1" customHeight="1">
      <c r="A24" s="81" t="s">
        <v>117</v>
      </c>
      <c r="B24" s="116">
        <v>5111.0214157180644</v>
      </c>
      <c r="C24" s="163">
        <v>5002.4549853190138</v>
      </c>
      <c r="D24" s="116">
        <v>4999.3995844610754</v>
      </c>
      <c r="E24" s="180">
        <v>4980.9689166724229</v>
      </c>
      <c r="F24" s="180">
        <v>4830.8036000086695</v>
      </c>
      <c r="G24" s="163">
        <v>4864.5428396413681</v>
      </c>
      <c r="H24" s="394"/>
    </row>
    <row r="25" spans="1:8" s="145" customFormat="1" ht="14.1" customHeight="1">
      <c r="A25" s="81" t="s">
        <v>118</v>
      </c>
      <c r="B25" s="116">
        <v>1195.3603499653236</v>
      </c>
      <c r="C25" s="163">
        <v>1164.4471217662274</v>
      </c>
      <c r="D25" s="116">
        <v>1178.1102848981018</v>
      </c>
      <c r="E25" s="180">
        <v>1172.0600483468013</v>
      </c>
      <c r="F25" s="180">
        <v>1065.9570628110735</v>
      </c>
      <c r="G25" s="163">
        <v>1098.4915649621571</v>
      </c>
      <c r="H25" s="394"/>
    </row>
    <row r="26" spans="1:8" s="145" customFormat="1" ht="14.1" customHeight="1">
      <c r="A26" s="76" t="s">
        <v>119</v>
      </c>
      <c r="B26" s="118">
        <v>0.17474173157138434</v>
      </c>
      <c r="C26" s="109">
        <v>0.17226622842315351</v>
      </c>
      <c r="D26" s="118">
        <v>0.17912399805172549</v>
      </c>
      <c r="E26" s="169">
        <v>0.17097218824456242</v>
      </c>
      <c r="F26" s="169">
        <v>0.22027639082006614</v>
      </c>
      <c r="G26" s="109">
        <v>0.19464975177555977</v>
      </c>
      <c r="H26" s="394"/>
    </row>
    <row r="27" spans="1:8" s="145" customFormat="1" ht="14.1" customHeight="1">
      <c r="A27" s="81" t="s">
        <v>117</v>
      </c>
      <c r="B27" s="120">
        <v>0.11548705141599937</v>
      </c>
      <c r="C27" s="107">
        <v>0.10638970784689937</v>
      </c>
      <c r="D27" s="120">
        <v>0.10700580161655592</v>
      </c>
      <c r="E27" s="165">
        <v>0.10546406598095087</v>
      </c>
      <c r="F27" s="165">
        <v>0.11762285712072987</v>
      </c>
      <c r="G27" s="107">
        <v>0.10826843805497592</v>
      </c>
      <c r="H27" s="394"/>
    </row>
    <row r="28" spans="1:8" s="145" customFormat="1" ht="14.1" customHeight="1">
      <c r="A28" s="81" t="s">
        <v>118</v>
      </c>
      <c r="B28" s="120">
        <v>0.24684781129213809</v>
      </c>
      <c r="C28" s="107">
        <v>0.25322632032910886</v>
      </c>
      <c r="D28" s="120">
        <v>0.2687157433580275</v>
      </c>
      <c r="E28" s="165">
        <v>0.25310015168936878</v>
      </c>
      <c r="F28" s="165">
        <v>0.35699842957274119</v>
      </c>
      <c r="G28" s="107">
        <v>0.3116669078209387</v>
      </c>
      <c r="H28" s="394"/>
    </row>
    <row r="29" spans="1:8" s="145" customFormat="1" ht="14.1" customHeight="1">
      <c r="A29" s="82" t="s">
        <v>120</v>
      </c>
      <c r="B29" s="118">
        <v>0.29787660256410259</v>
      </c>
      <c r="C29" s="109">
        <v>0.31034386643005141</v>
      </c>
      <c r="D29" s="118">
        <v>0.31672492555808318</v>
      </c>
      <c r="E29" s="169">
        <v>0.32045833333333335</v>
      </c>
      <c r="F29" s="169">
        <v>0.33887912591687042</v>
      </c>
      <c r="G29" s="109">
        <v>0.33978964906799958</v>
      </c>
      <c r="H29" s="394"/>
    </row>
    <row r="30" spans="1:8" s="145" customFormat="1" ht="14.1" customHeight="1">
      <c r="A30" s="75" t="s">
        <v>121</v>
      </c>
      <c r="B30" s="116">
        <v>5622.3820082431739</v>
      </c>
      <c r="C30" s="163">
        <v>5695.1137420209652</v>
      </c>
      <c r="D30" s="116">
        <v>5254.9648695283977</v>
      </c>
      <c r="E30" s="180">
        <v>5797.5762227909327</v>
      </c>
      <c r="F30" s="180">
        <v>5915.6923118380382</v>
      </c>
      <c r="G30" s="163">
        <v>6076.7112593839656</v>
      </c>
      <c r="H30" s="394"/>
    </row>
    <row r="31" spans="1:8" s="145" customFormat="1" ht="14.1" customHeight="1">
      <c r="A31" s="75" t="s">
        <v>134</v>
      </c>
      <c r="B31" s="116">
        <v>16213.477453279786</v>
      </c>
      <c r="C31" s="163">
        <v>16303.244031314047</v>
      </c>
      <c r="D31" s="116">
        <v>15792.25988366411</v>
      </c>
      <c r="E31" s="180">
        <v>17217.739336815426</v>
      </c>
      <c r="F31" s="180">
        <v>17203.60621560067</v>
      </c>
      <c r="G31" s="163">
        <v>17380.746987803122</v>
      </c>
      <c r="H31" s="394"/>
    </row>
    <row r="32" spans="1:8" s="145" customFormat="1" ht="14.1" customHeight="1">
      <c r="A32" s="76" t="s">
        <v>163</v>
      </c>
      <c r="B32" s="112">
        <v>2188051</v>
      </c>
      <c r="C32" s="111">
        <v>2257525</v>
      </c>
      <c r="D32" s="112">
        <v>2314811</v>
      </c>
      <c r="E32" s="175">
        <v>2359799</v>
      </c>
      <c r="F32" s="175">
        <v>2366104</v>
      </c>
      <c r="G32" s="111">
        <v>2422602</v>
      </c>
      <c r="H32" s="394"/>
    </row>
    <row r="33" spans="1:8" s="145" customFormat="1" ht="14.1" customHeight="1">
      <c r="A33" s="75" t="s">
        <v>155</v>
      </c>
      <c r="B33" s="165">
        <v>0.83</v>
      </c>
      <c r="C33" s="107">
        <v>0.83</v>
      </c>
      <c r="D33" s="165">
        <v>0.83</v>
      </c>
      <c r="E33" s="165">
        <v>0.83</v>
      </c>
      <c r="F33" s="165">
        <v>0.83</v>
      </c>
      <c r="G33" s="107">
        <v>0.83</v>
      </c>
      <c r="H33" s="394"/>
    </row>
    <row r="34" spans="1:8" s="145" customFormat="1" ht="14.1" customHeight="1">
      <c r="A34" s="75" t="s">
        <v>153</v>
      </c>
      <c r="B34" s="165">
        <v>0.79900000000000004</v>
      </c>
      <c r="C34" s="107">
        <v>0.90769999999999995</v>
      </c>
      <c r="D34" s="165">
        <v>0.95399999999999996</v>
      </c>
      <c r="E34" s="165">
        <v>0.97299999999999998</v>
      </c>
      <c r="F34" s="165">
        <v>0.97399999999999998</v>
      </c>
      <c r="G34" s="107">
        <v>0.97599999999999998</v>
      </c>
      <c r="H34" s="394"/>
    </row>
    <row r="35" spans="1:8" s="145" customFormat="1" ht="14.1" customHeight="1">
      <c r="A35" s="76"/>
      <c r="B35" s="102"/>
      <c r="C35" s="99"/>
      <c r="D35" s="102"/>
      <c r="E35" s="171"/>
      <c r="F35" s="171"/>
      <c r="G35" s="99"/>
      <c r="H35" s="394"/>
    </row>
    <row r="36" spans="1:8" s="145" customFormat="1" ht="14.1" customHeight="1">
      <c r="A36" s="94" t="s">
        <v>98</v>
      </c>
      <c r="B36" s="121"/>
      <c r="C36" s="106"/>
      <c r="D36" s="121"/>
      <c r="E36" s="106"/>
      <c r="F36" s="106"/>
      <c r="G36" s="106"/>
      <c r="H36" s="394"/>
    </row>
    <row r="37" spans="1:8" s="145" customFormat="1" ht="14.1" customHeight="1">
      <c r="A37" s="76"/>
      <c r="B37" s="102"/>
      <c r="C37" s="99"/>
      <c r="D37" s="102"/>
      <c r="E37" s="171"/>
      <c r="F37" s="171"/>
      <c r="G37" s="99"/>
      <c r="H37" s="394"/>
    </row>
    <row r="38" spans="1:8" s="145" customFormat="1" ht="14.1" customHeight="1">
      <c r="A38" s="90" t="s">
        <v>122</v>
      </c>
      <c r="B38" s="102"/>
      <c r="C38" s="97"/>
      <c r="D38" s="102"/>
      <c r="E38" s="176"/>
      <c r="F38" s="176"/>
      <c r="G38" s="97"/>
      <c r="H38" s="394"/>
    </row>
    <row r="39" spans="1:8" s="156" customFormat="1" ht="14.1" customHeight="1">
      <c r="A39" s="400" t="s">
        <v>223</v>
      </c>
      <c r="B39" s="125">
        <v>1473112</v>
      </c>
      <c r="C39" s="124">
        <v>1471899</v>
      </c>
      <c r="D39" s="125">
        <v>1466792</v>
      </c>
      <c r="E39" s="167">
        <v>1460762</v>
      </c>
      <c r="F39" s="167">
        <v>1447961</v>
      </c>
      <c r="G39" s="124">
        <v>1440696</v>
      </c>
      <c r="H39" s="394"/>
    </row>
    <row r="40" spans="1:8" s="145" customFormat="1" ht="14.1" customHeight="1">
      <c r="A40" s="75" t="s">
        <v>99</v>
      </c>
      <c r="B40" s="123">
        <v>765184.29295000015</v>
      </c>
      <c r="C40" s="122">
        <v>1456055.3526166673</v>
      </c>
      <c r="D40" s="123">
        <v>2141760.3036500006</v>
      </c>
      <c r="E40" s="173">
        <v>2841814.5939666671</v>
      </c>
      <c r="F40" s="173">
        <v>729518.74866649986</v>
      </c>
      <c r="G40" s="122">
        <v>1400659.778525833</v>
      </c>
      <c r="H40" s="394"/>
    </row>
    <row r="41" spans="1:8" s="145" customFormat="1" ht="14.1" customHeight="1">
      <c r="A41" s="82" t="s">
        <v>160</v>
      </c>
      <c r="B41" s="125">
        <v>172.356956755981</v>
      </c>
      <c r="C41" s="124">
        <v>164.23519227075221</v>
      </c>
      <c r="D41" s="125">
        <v>161.37808029973652</v>
      </c>
      <c r="E41" s="167">
        <v>160.88655089248516</v>
      </c>
      <c r="F41" s="167">
        <v>167.09138900601272</v>
      </c>
      <c r="G41" s="124">
        <v>161.01264406008519</v>
      </c>
      <c r="H41" s="394"/>
    </row>
    <row r="42" spans="1:8" s="145" customFormat="1" ht="14.1" customHeight="1">
      <c r="A42" s="82" t="s">
        <v>210</v>
      </c>
      <c r="B42" s="125">
        <v>2768.0755230292107</v>
      </c>
      <c r="C42" s="124">
        <v>2759.1726813254813</v>
      </c>
      <c r="D42" s="125">
        <v>2736.4900871554541</v>
      </c>
      <c r="E42" s="167">
        <v>2714.1199370851364</v>
      </c>
      <c r="F42" s="167">
        <v>2592.0831408892359</v>
      </c>
      <c r="G42" s="124">
        <v>2620.5109122622002</v>
      </c>
      <c r="H42" s="394"/>
    </row>
    <row r="43" spans="1:8" s="145" customFormat="1" ht="14.1" customHeight="1">
      <c r="A43" s="76"/>
      <c r="B43" s="108"/>
      <c r="C43" s="99"/>
      <c r="D43" s="108"/>
      <c r="E43" s="171"/>
      <c r="F43" s="171"/>
      <c r="G43" s="99"/>
      <c r="H43" s="394"/>
    </row>
    <row r="44" spans="1:8" s="145" customFormat="1" ht="14.1" customHeight="1">
      <c r="A44" s="90" t="s">
        <v>100</v>
      </c>
      <c r="B44" s="108"/>
      <c r="C44" s="97"/>
      <c r="D44" s="108"/>
      <c r="E44" s="176"/>
      <c r="F44" s="176"/>
      <c r="G44" s="97"/>
      <c r="H44" s="394"/>
    </row>
    <row r="45" spans="1:8" s="145" customFormat="1" ht="14.1" customHeight="1">
      <c r="A45" s="82" t="s">
        <v>218</v>
      </c>
      <c r="B45" s="144">
        <v>0.38624321674226825</v>
      </c>
      <c r="C45" s="143">
        <v>0.38561254019292607</v>
      </c>
      <c r="D45" s="144">
        <v>0.39028180737217599</v>
      </c>
      <c r="E45" s="181">
        <v>0.38837631946118362</v>
      </c>
      <c r="F45" s="181">
        <v>0.38318726016884114</v>
      </c>
      <c r="G45" s="109">
        <v>0.38240000000000002</v>
      </c>
      <c r="H45" s="394"/>
    </row>
    <row r="46" spans="1:8" s="145" customFormat="1" ht="14.1" customHeight="1">
      <c r="A46" s="81" t="s">
        <v>101</v>
      </c>
      <c r="B46" s="100">
        <v>564860</v>
      </c>
      <c r="C46" s="99">
        <v>580995</v>
      </c>
      <c r="D46" s="100">
        <v>583240</v>
      </c>
      <c r="E46" s="171">
        <v>585511</v>
      </c>
      <c r="F46" s="171">
        <v>581744</v>
      </c>
      <c r="G46" s="99">
        <v>579706</v>
      </c>
      <c r="H46" s="394"/>
    </row>
    <row r="47" spans="1:8" s="145" customFormat="1" ht="14.1" customHeight="1">
      <c r="A47" s="81" t="s">
        <v>102</v>
      </c>
      <c r="B47" s="100">
        <v>324363</v>
      </c>
      <c r="C47" s="99">
        <v>328039</v>
      </c>
      <c r="D47" s="100">
        <v>334709</v>
      </c>
      <c r="E47" s="171">
        <v>340695</v>
      </c>
      <c r="F47" s="171">
        <v>341903</v>
      </c>
      <c r="G47" s="99">
        <v>344699</v>
      </c>
      <c r="H47" s="394"/>
    </row>
    <row r="48" spans="1:8" s="145" customFormat="1" ht="14.1" customHeight="1">
      <c r="A48" s="81" t="s">
        <v>103</v>
      </c>
      <c r="B48" s="100">
        <v>60870</v>
      </c>
      <c r="C48" s="99">
        <v>63214</v>
      </c>
      <c r="D48" s="100">
        <v>65916</v>
      </c>
      <c r="E48" s="171">
        <v>70265</v>
      </c>
      <c r="F48" s="171">
        <v>77421</v>
      </c>
      <c r="G48" s="99">
        <v>84183</v>
      </c>
      <c r="H48" s="394"/>
    </row>
    <row r="49" spans="1:8" s="145" customFormat="1" ht="14.1" customHeight="1">
      <c r="A49" s="82" t="s">
        <v>104</v>
      </c>
      <c r="B49" s="127">
        <v>950093</v>
      </c>
      <c r="C49" s="126">
        <v>972248</v>
      </c>
      <c r="D49" s="127">
        <v>983865</v>
      </c>
      <c r="E49" s="166">
        <v>996471</v>
      </c>
      <c r="F49" s="166">
        <v>1001068</v>
      </c>
      <c r="G49" s="126">
        <v>1008588</v>
      </c>
      <c r="H49" s="394"/>
    </row>
    <row r="50" spans="1:8" s="145" customFormat="1" ht="14.1" customHeight="1">
      <c r="A50" s="82" t="s">
        <v>105</v>
      </c>
      <c r="B50" s="127">
        <v>3498.8671107902846</v>
      </c>
      <c r="C50" s="126">
        <v>3611.8779140267015</v>
      </c>
      <c r="D50" s="127">
        <v>3597.8071607670554</v>
      </c>
      <c r="E50" s="166">
        <v>3608.7371216449369</v>
      </c>
      <c r="F50" s="166">
        <v>3596.9126666598763</v>
      </c>
      <c r="G50" s="126">
        <v>3672.2764456516338</v>
      </c>
      <c r="H50" s="394"/>
    </row>
    <row r="51" spans="1:8" s="145" customFormat="1" ht="14.1" customHeight="1">
      <c r="A51" s="82" t="s">
        <v>106</v>
      </c>
      <c r="B51" s="127">
        <v>40795</v>
      </c>
      <c r="C51" s="126">
        <v>29351</v>
      </c>
      <c r="D51" s="127">
        <v>29004</v>
      </c>
      <c r="E51" s="166">
        <v>28754</v>
      </c>
      <c r="F51" s="166">
        <v>27802</v>
      </c>
      <c r="G51" s="126">
        <v>27824</v>
      </c>
      <c r="H51" s="394"/>
    </row>
    <row r="52" spans="1:8" s="145" customFormat="1" ht="14.1" customHeight="1">
      <c r="A52" s="75"/>
      <c r="B52" s="108"/>
      <c r="C52" s="99"/>
      <c r="D52" s="108"/>
      <c r="E52" s="171"/>
      <c r="F52" s="171"/>
      <c r="G52" s="99"/>
      <c r="H52" s="394"/>
    </row>
    <row r="53" spans="1:8" s="145" customFormat="1" ht="14.1" customHeight="1">
      <c r="A53" s="90" t="s">
        <v>107</v>
      </c>
      <c r="B53" s="108"/>
      <c r="C53" s="99"/>
      <c r="D53" s="108"/>
      <c r="E53" s="171"/>
      <c r="F53" s="171"/>
      <c r="G53" s="99"/>
      <c r="H53" s="394"/>
    </row>
    <row r="54" spans="1:8" s="145" customFormat="1" ht="14.1" customHeight="1">
      <c r="A54" s="76" t="s">
        <v>219</v>
      </c>
      <c r="B54" s="144">
        <v>0.27435033714453239</v>
      </c>
      <c r="C54" s="143">
        <v>0.27387157833430403</v>
      </c>
      <c r="D54" s="144">
        <v>0.27505161943319839</v>
      </c>
      <c r="E54" s="181">
        <v>0.27635728657660247</v>
      </c>
      <c r="F54" s="181">
        <v>0.2754420485005708</v>
      </c>
      <c r="G54" s="117">
        <v>0.27489999999999998</v>
      </c>
      <c r="H54" s="394"/>
    </row>
    <row r="55" spans="1:8" s="145" customFormat="1" ht="14.1" customHeight="1">
      <c r="A55" s="81" t="s">
        <v>108</v>
      </c>
      <c r="B55" s="123">
        <v>174338.5</v>
      </c>
      <c r="C55" s="122">
        <v>168461.5</v>
      </c>
      <c r="D55" s="123">
        <v>165519.5</v>
      </c>
      <c r="E55" s="173">
        <v>156961</v>
      </c>
      <c r="F55" s="173">
        <v>147978</v>
      </c>
      <c r="G55" s="122">
        <v>141120</v>
      </c>
      <c r="H55" s="394"/>
    </row>
    <row r="56" spans="1:8" s="145" customFormat="1" ht="14.1" customHeight="1">
      <c r="A56" s="81" t="s">
        <v>109</v>
      </c>
      <c r="B56" s="123">
        <v>306330</v>
      </c>
      <c r="C56" s="122">
        <v>305707</v>
      </c>
      <c r="D56" s="123">
        <v>306115</v>
      </c>
      <c r="E56" s="173">
        <v>306722</v>
      </c>
      <c r="F56" s="173">
        <v>304171</v>
      </c>
      <c r="G56" s="122">
        <v>302417</v>
      </c>
      <c r="H56" s="394"/>
    </row>
    <row r="57" spans="1:8" s="145" customFormat="1" ht="14.1" customHeight="1">
      <c r="A57" s="81" t="s">
        <v>110</v>
      </c>
      <c r="B57" s="123">
        <v>455544</v>
      </c>
      <c r="C57" s="122">
        <v>466702</v>
      </c>
      <c r="D57" s="123">
        <v>479886</v>
      </c>
      <c r="E57" s="173">
        <v>498092</v>
      </c>
      <c r="F57" s="173">
        <v>511671</v>
      </c>
      <c r="G57" s="122">
        <v>527772</v>
      </c>
      <c r="H57" s="394"/>
    </row>
    <row r="58" spans="1:8" s="145" customFormat="1" ht="14.1" customHeight="1">
      <c r="A58" s="82" t="s">
        <v>111</v>
      </c>
      <c r="B58" s="125">
        <v>936212.5</v>
      </c>
      <c r="C58" s="124">
        <v>940870.5</v>
      </c>
      <c r="D58" s="125">
        <v>951520.5</v>
      </c>
      <c r="E58" s="167">
        <v>961775</v>
      </c>
      <c r="F58" s="167">
        <v>963820</v>
      </c>
      <c r="G58" s="124">
        <v>971309</v>
      </c>
      <c r="H58" s="394"/>
    </row>
    <row r="59" spans="1:8" s="145" customFormat="1" ht="14.1" customHeight="1">
      <c r="A59" s="76" t="s">
        <v>112</v>
      </c>
      <c r="B59" s="125">
        <v>3222.1747807863962</v>
      </c>
      <c r="C59" s="124">
        <v>3256.9742543685679</v>
      </c>
      <c r="D59" s="125">
        <v>3258.4101557034387</v>
      </c>
      <c r="E59" s="167">
        <v>3287.4959198234915</v>
      </c>
      <c r="F59" s="167">
        <v>3280.0408905994718</v>
      </c>
      <c r="G59" s="124">
        <v>3350.4091275338828</v>
      </c>
      <c r="H59" s="394"/>
    </row>
    <row r="60" spans="1:8" s="145" customFormat="1" ht="14.1" customHeight="1">
      <c r="A60" s="75"/>
      <c r="B60" s="108"/>
      <c r="C60" s="99"/>
      <c r="D60" s="108"/>
      <c r="E60" s="171"/>
      <c r="F60" s="171"/>
      <c r="G60" s="99"/>
      <c r="H60" s="394"/>
    </row>
    <row r="61" spans="1:8" s="145" customFormat="1" ht="14.1" customHeight="1">
      <c r="A61" s="90" t="s">
        <v>135</v>
      </c>
      <c r="B61" s="108"/>
      <c r="C61" s="99"/>
      <c r="D61" s="108"/>
      <c r="E61" s="171"/>
      <c r="F61" s="171"/>
      <c r="G61" s="99"/>
      <c r="H61" s="394"/>
    </row>
    <row r="62" spans="1:8" s="145" customFormat="1" ht="14.1" customHeight="1">
      <c r="A62" s="76" t="s">
        <v>136</v>
      </c>
      <c r="B62" s="125">
        <v>109489</v>
      </c>
      <c r="C62" s="124">
        <v>108676</v>
      </c>
      <c r="D62" s="125">
        <v>107566</v>
      </c>
      <c r="E62" s="167">
        <v>106564</v>
      </c>
      <c r="F62" s="167">
        <v>95679</v>
      </c>
      <c r="G62" s="124">
        <v>94662</v>
      </c>
      <c r="H62" s="394"/>
    </row>
    <row r="63" spans="1:8" s="145" customFormat="1" ht="14.1" customHeight="1">
      <c r="A63" s="133" t="s">
        <v>137</v>
      </c>
      <c r="B63" s="142">
        <v>66107</v>
      </c>
      <c r="C63" s="141">
        <v>65406</v>
      </c>
      <c r="D63" s="142">
        <v>7999</v>
      </c>
      <c r="E63" s="174">
        <v>7427</v>
      </c>
      <c r="F63" s="174">
        <v>256</v>
      </c>
      <c r="G63" s="141">
        <v>256</v>
      </c>
      <c r="H63" s="394"/>
    </row>
    <row r="64" spans="1:8" s="145" customFormat="1" ht="14.1" customHeight="1">
      <c r="A64" s="76"/>
      <c r="B64" s="108"/>
      <c r="C64" s="99"/>
      <c r="D64" s="108"/>
      <c r="E64" s="171"/>
      <c r="F64" s="171"/>
      <c r="G64" s="99"/>
      <c r="H64" s="394"/>
    </row>
    <row r="65" spans="1:8" s="145" customFormat="1" ht="14.1" customHeight="1">
      <c r="A65" s="76"/>
      <c r="B65" s="108"/>
      <c r="C65" s="99"/>
      <c r="D65" s="108"/>
      <c r="E65" s="171"/>
      <c r="F65" s="171"/>
      <c r="G65" s="99"/>
      <c r="H65" s="394"/>
    </row>
    <row r="66" spans="1:8" s="145" customFormat="1" ht="14.1" customHeight="1">
      <c r="A66" s="90" t="s">
        <v>86</v>
      </c>
      <c r="B66" s="108"/>
      <c r="C66" s="97"/>
      <c r="D66" s="108"/>
      <c r="E66" s="176"/>
      <c r="F66" s="176"/>
      <c r="G66" s="97"/>
      <c r="H66" s="394"/>
    </row>
    <row r="67" spans="1:8" s="145" customFormat="1" ht="14.1" customHeight="1">
      <c r="A67" s="75"/>
      <c r="B67" s="108"/>
      <c r="C67" s="99"/>
      <c r="D67" s="108"/>
      <c r="E67" s="171"/>
      <c r="F67" s="171"/>
      <c r="G67" s="99"/>
      <c r="H67" s="394"/>
    </row>
    <row r="68" spans="1:8" s="145" customFormat="1" ht="14.1" customHeight="1">
      <c r="A68" s="94" t="s">
        <v>113</v>
      </c>
      <c r="B68" s="105"/>
      <c r="C68" s="129"/>
      <c r="D68" s="105"/>
      <c r="E68" s="129"/>
      <c r="F68" s="129"/>
      <c r="G68" s="129"/>
      <c r="H68" s="394"/>
    </row>
    <row r="69" spans="1:8" s="145" customFormat="1" ht="14.1" customHeight="1">
      <c r="A69" s="76"/>
      <c r="B69" s="108"/>
      <c r="C69" s="99"/>
      <c r="D69" s="108"/>
      <c r="E69" s="171"/>
      <c r="F69" s="171"/>
      <c r="G69" s="99"/>
      <c r="H69" s="394"/>
    </row>
    <row r="70" spans="1:8" s="145" customFormat="1" ht="14.1" customHeight="1">
      <c r="A70" s="76" t="s">
        <v>172</v>
      </c>
      <c r="B70" s="110">
        <v>1.0638055090897423</v>
      </c>
      <c r="C70" s="109">
        <v>1.0448699731884084</v>
      </c>
      <c r="D70" s="110">
        <v>1.0851452588064041</v>
      </c>
      <c r="E70" s="169">
        <v>1.0369828202204852</v>
      </c>
      <c r="F70" s="169">
        <v>1.0444200385356455</v>
      </c>
      <c r="G70" s="109">
        <v>1.0446488439306358</v>
      </c>
      <c r="H70" s="394"/>
    </row>
    <row r="71" spans="1:8" s="145" customFormat="1" ht="14.1" customHeight="1">
      <c r="A71" s="76" t="s">
        <v>174</v>
      </c>
      <c r="B71" s="110">
        <v>0.46</v>
      </c>
      <c r="C71" s="109">
        <v>0.46669597328049522</v>
      </c>
      <c r="D71" s="110">
        <v>0.47155064017173215</v>
      </c>
      <c r="E71" s="169">
        <v>0.47274134098122983</v>
      </c>
      <c r="F71" s="169">
        <v>0.47882775516830428</v>
      </c>
      <c r="G71" s="109">
        <v>0.48306743560977566</v>
      </c>
      <c r="H71" s="394"/>
    </row>
    <row r="72" spans="1:8" s="145" customFormat="1" ht="14.1" customHeight="1">
      <c r="A72" s="84" t="s">
        <v>114</v>
      </c>
      <c r="B72" s="125">
        <v>1189296</v>
      </c>
      <c r="C72" s="124">
        <v>1179584</v>
      </c>
      <c r="D72" s="125">
        <v>1234540</v>
      </c>
      <c r="E72" s="167">
        <v>1229655</v>
      </c>
      <c r="F72" s="167">
        <v>1218112</v>
      </c>
      <c r="G72" s="124">
        <v>1220698</v>
      </c>
      <c r="H72" s="394"/>
    </row>
    <row r="73" spans="1:8" s="145" customFormat="1" ht="14.1" customHeight="1">
      <c r="A73" s="85" t="s">
        <v>115</v>
      </c>
      <c r="B73" s="108">
        <v>0.36309884166767564</v>
      </c>
      <c r="C73" s="107">
        <v>0.36918099940317944</v>
      </c>
      <c r="D73" s="108">
        <v>0.36000048601098383</v>
      </c>
      <c r="E73" s="165">
        <v>0.37342587961664042</v>
      </c>
      <c r="F73" s="165">
        <v>0.38495064493248571</v>
      </c>
      <c r="G73" s="107">
        <v>0.39631669749602277</v>
      </c>
      <c r="H73" s="394"/>
    </row>
    <row r="74" spans="1:8" s="145" customFormat="1" ht="14.1" customHeight="1">
      <c r="A74" s="76" t="s">
        <v>123</v>
      </c>
      <c r="B74" s="146">
        <v>202</v>
      </c>
      <c r="C74" s="130">
        <v>209</v>
      </c>
      <c r="D74" s="146">
        <v>211.92031453225482</v>
      </c>
      <c r="E74" s="170">
        <v>212.81794359345787</v>
      </c>
      <c r="F74" s="170">
        <v>206.65441249010573</v>
      </c>
      <c r="G74" s="130">
        <v>212.87631878075038</v>
      </c>
      <c r="H74" s="394"/>
    </row>
    <row r="75" spans="1:8" s="145" customFormat="1" ht="14.1" customHeight="1">
      <c r="A75" s="76" t="s">
        <v>116</v>
      </c>
      <c r="B75" s="125">
        <v>1613</v>
      </c>
      <c r="C75" s="124">
        <v>1650</v>
      </c>
      <c r="D75" s="125">
        <v>1716.7542175664246</v>
      </c>
      <c r="E75" s="167">
        <v>1696.5609204528505</v>
      </c>
      <c r="F75" s="167">
        <v>1575.7833505221486</v>
      </c>
      <c r="G75" s="124">
        <v>1603.4567244429575</v>
      </c>
      <c r="H75" s="394"/>
    </row>
    <row r="76" spans="1:8" s="145" customFormat="1" ht="14.1" customHeight="1">
      <c r="A76" s="76"/>
      <c r="B76" s="108"/>
      <c r="C76" s="164"/>
      <c r="D76" s="108"/>
      <c r="E76" s="182"/>
      <c r="F76" s="182"/>
      <c r="G76" s="164"/>
      <c r="H76" s="394"/>
    </row>
    <row r="77" spans="1:8" s="145" customFormat="1" ht="14.1" customHeight="1">
      <c r="A77" s="94" t="s">
        <v>98</v>
      </c>
      <c r="B77" s="105"/>
      <c r="C77" s="106"/>
      <c r="D77" s="105"/>
      <c r="E77" s="106"/>
      <c r="F77" s="106"/>
      <c r="G77" s="106"/>
      <c r="H77" s="394"/>
    </row>
    <row r="78" spans="1:8" s="145" customFormat="1" ht="14.1" customHeight="1">
      <c r="A78" s="75"/>
      <c r="B78" s="108"/>
      <c r="C78" s="99"/>
      <c r="D78" s="108"/>
      <c r="E78" s="171"/>
      <c r="F78" s="171"/>
      <c r="G78" s="99"/>
      <c r="H78" s="394"/>
    </row>
    <row r="79" spans="1:8" s="145" customFormat="1" ht="14.1" customHeight="1">
      <c r="A79" s="90" t="s">
        <v>122</v>
      </c>
      <c r="B79" s="108"/>
      <c r="C79" s="99"/>
      <c r="D79" s="108"/>
      <c r="E79" s="171"/>
      <c r="F79" s="171"/>
      <c r="G79" s="99"/>
      <c r="H79" s="394"/>
    </row>
    <row r="80" spans="1:8" s="145" customFormat="1" ht="14.1" customHeight="1">
      <c r="A80" s="75" t="s">
        <v>124</v>
      </c>
      <c r="B80" s="108">
        <v>0.11891904182080557</v>
      </c>
      <c r="C80" s="107">
        <v>0.11684418340606706</v>
      </c>
      <c r="D80" s="108">
        <v>0.11479448065408593</v>
      </c>
      <c r="E80" s="165">
        <v>0.11346364934167147</v>
      </c>
      <c r="F80" s="165">
        <v>0.112</v>
      </c>
      <c r="G80" s="107">
        <v>0.10999470134874759</v>
      </c>
      <c r="H80" s="394"/>
    </row>
    <row r="81" spans="1:8" s="156" customFormat="1" ht="14.1" customHeight="1">
      <c r="A81" s="283" t="s">
        <v>215</v>
      </c>
      <c r="B81" s="127">
        <v>232834</v>
      </c>
      <c r="C81" s="126">
        <v>229373</v>
      </c>
      <c r="D81" s="127">
        <v>226653</v>
      </c>
      <c r="E81" s="166">
        <v>224802</v>
      </c>
      <c r="F81" s="166">
        <v>221245</v>
      </c>
      <c r="G81" s="126">
        <v>219502</v>
      </c>
      <c r="H81" s="394"/>
    </row>
    <row r="82" spans="1:8" s="156" customFormat="1" ht="14.1" customHeight="1">
      <c r="A82" s="401" t="s">
        <v>99</v>
      </c>
      <c r="B82" s="127">
        <v>60622.465979999994</v>
      </c>
      <c r="C82" s="126">
        <v>114860.00516999999</v>
      </c>
      <c r="D82" s="127">
        <v>167291.26408666663</v>
      </c>
      <c r="E82" s="166">
        <v>218379.1612233333</v>
      </c>
      <c r="F82" s="166">
        <v>48352</v>
      </c>
      <c r="G82" s="126">
        <v>92890.932576666586</v>
      </c>
      <c r="H82" s="394"/>
    </row>
    <row r="83" spans="1:8" s="145" customFormat="1" ht="14.1" customHeight="1">
      <c r="A83" s="284"/>
      <c r="B83" s="127"/>
      <c r="C83" s="126"/>
      <c r="D83" s="127"/>
      <c r="E83" s="166"/>
      <c r="F83" s="166"/>
      <c r="G83" s="126"/>
      <c r="H83" s="394"/>
    </row>
    <row r="84" spans="1:8" s="145" customFormat="1" ht="14.1" customHeight="1">
      <c r="A84" s="90" t="s">
        <v>125</v>
      </c>
      <c r="B84" s="108"/>
      <c r="C84" s="99"/>
      <c r="D84" s="108"/>
      <c r="E84" s="171"/>
      <c r="F84" s="171"/>
      <c r="G84" s="99"/>
      <c r="H84" s="394"/>
    </row>
    <row r="85" spans="1:8" s="145" customFormat="1" ht="14.1" customHeight="1">
      <c r="A85" s="75" t="s">
        <v>169</v>
      </c>
      <c r="B85" s="108">
        <v>0.49399999999999999</v>
      </c>
      <c r="C85" s="107">
        <v>0.49399999999999999</v>
      </c>
      <c r="D85" s="108">
        <v>0.49</v>
      </c>
      <c r="E85" s="165">
        <v>0.49</v>
      </c>
      <c r="F85" s="165">
        <v>0.48799999999999999</v>
      </c>
      <c r="G85" s="107">
        <v>0.48599999999999999</v>
      </c>
      <c r="H85" s="394"/>
    </row>
    <row r="86" spans="1:8" s="145" customFormat="1" ht="14.1" customHeight="1">
      <c r="A86" s="81" t="s">
        <v>126</v>
      </c>
      <c r="B86" s="100">
        <v>163624</v>
      </c>
      <c r="C86" s="99">
        <v>164491</v>
      </c>
      <c r="D86" s="100">
        <v>164748</v>
      </c>
      <c r="E86" s="171">
        <v>165497</v>
      </c>
      <c r="F86" s="171">
        <v>164360</v>
      </c>
      <c r="G86" s="99">
        <v>164970</v>
      </c>
      <c r="H86" s="394"/>
    </row>
    <row r="87" spans="1:8" s="145" customFormat="1" ht="14.1" customHeight="1">
      <c r="A87" s="81" t="s">
        <v>106</v>
      </c>
      <c r="B87" s="100">
        <v>25041</v>
      </c>
      <c r="C87" s="99">
        <v>24898</v>
      </c>
      <c r="D87" s="100">
        <v>24779</v>
      </c>
      <c r="E87" s="171">
        <v>24570</v>
      </c>
      <c r="F87" s="171">
        <v>24287</v>
      </c>
      <c r="G87" s="99">
        <v>23731</v>
      </c>
      <c r="H87" s="394"/>
    </row>
    <row r="88" spans="1:8" s="145" customFormat="1" ht="14.1" customHeight="1">
      <c r="A88" s="76" t="s">
        <v>127</v>
      </c>
      <c r="B88" s="127">
        <v>188665</v>
      </c>
      <c r="C88" s="126">
        <v>189389</v>
      </c>
      <c r="D88" s="127">
        <v>189527</v>
      </c>
      <c r="E88" s="127">
        <v>190067</v>
      </c>
      <c r="F88" s="127">
        <v>188647</v>
      </c>
      <c r="G88" s="126">
        <v>188701</v>
      </c>
      <c r="H88" s="394"/>
    </row>
    <row r="89" spans="1:8" s="145" customFormat="1" ht="14.1" customHeight="1">
      <c r="A89" s="133" t="s">
        <v>128</v>
      </c>
      <c r="B89" s="135">
        <v>98895</v>
      </c>
      <c r="C89" s="134">
        <v>99638</v>
      </c>
      <c r="D89" s="135">
        <v>100442</v>
      </c>
      <c r="E89" s="172">
        <v>103422</v>
      </c>
      <c r="F89" s="172">
        <v>104203</v>
      </c>
      <c r="G89" s="134">
        <v>105432</v>
      </c>
      <c r="H89" s="394"/>
    </row>
    <row r="90" spans="1:8" s="145" customFormat="1" ht="14.1" customHeight="1">
      <c r="A90" s="76"/>
      <c r="B90" s="108"/>
      <c r="C90" s="99"/>
      <c r="D90" s="108"/>
      <c r="E90" s="171"/>
      <c r="F90" s="171"/>
      <c r="G90" s="99"/>
      <c r="H90" s="394"/>
    </row>
    <row r="91" spans="1:8" s="145" customFormat="1" ht="14.1" customHeight="1">
      <c r="A91" s="90" t="s">
        <v>87</v>
      </c>
      <c r="B91" s="108"/>
      <c r="C91" s="99"/>
      <c r="D91" s="108"/>
      <c r="E91" s="171"/>
      <c r="F91" s="171"/>
      <c r="G91" s="99"/>
      <c r="H91" s="394"/>
    </row>
    <row r="92" spans="1:8" s="145" customFormat="1" ht="14.1" customHeight="1">
      <c r="A92" s="77"/>
      <c r="B92" s="108"/>
      <c r="C92" s="99"/>
      <c r="D92" s="108"/>
      <c r="E92" s="171"/>
      <c r="F92" s="171"/>
      <c r="G92" s="99"/>
      <c r="H92" s="394"/>
    </row>
    <row r="93" spans="1:8" s="145" customFormat="1" ht="14.1" customHeight="1">
      <c r="A93" s="94" t="s">
        <v>113</v>
      </c>
      <c r="B93" s="105"/>
      <c r="C93" s="106"/>
      <c r="D93" s="105"/>
      <c r="E93" s="106"/>
      <c r="F93" s="106"/>
      <c r="G93" s="106"/>
      <c r="H93" s="394"/>
    </row>
    <row r="94" spans="1:8" s="145" customFormat="1" ht="14.1" customHeight="1">
      <c r="A94" s="76"/>
      <c r="B94" s="108"/>
      <c r="C94" s="99"/>
      <c r="D94" s="108"/>
      <c r="E94" s="171"/>
      <c r="F94" s="171"/>
      <c r="G94" s="99"/>
      <c r="H94" s="394"/>
    </row>
    <row r="95" spans="1:8" s="145" customFormat="1" ht="14.1" customHeight="1">
      <c r="A95" s="76" t="s">
        <v>175</v>
      </c>
      <c r="B95" s="110">
        <v>1.5492665618321841</v>
      </c>
      <c r="C95" s="109">
        <v>1.627494052659167</v>
      </c>
      <c r="D95" s="110">
        <v>1.8023466795693721</v>
      </c>
      <c r="E95" s="169">
        <v>1.6255634853433329</v>
      </c>
      <c r="F95" s="169">
        <v>1.585</v>
      </c>
      <c r="G95" s="109">
        <v>1.6320019354058304</v>
      </c>
      <c r="H95" s="394"/>
    </row>
    <row r="96" spans="1:8" s="145" customFormat="1" ht="14.1" customHeight="1">
      <c r="A96" s="84" t="s">
        <v>176</v>
      </c>
      <c r="B96" s="110">
        <v>0.34202526796199001</v>
      </c>
      <c r="C96" s="109">
        <v>0.34300000000000003</v>
      </c>
      <c r="D96" s="110">
        <v>0.32200000000000001</v>
      </c>
      <c r="E96" s="169">
        <v>0.32726190358074786</v>
      </c>
      <c r="F96" s="169">
        <v>0.34</v>
      </c>
      <c r="G96" s="109">
        <v>0.34056046060706685</v>
      </c>
      <c r="H96" s="394"/>
    </row>
    <row r="97" spans="1:8" s="145" customFormat="1" ht="14.1" customHeight="1">
      <c r="A97" s="84" t="s">
        <v>220</v>
      </c>
      <c r="B97" s="125">
        <v>328544</v>
      </c>
      <c r="C97" s="124">
        <v>341645</v>
      </c>
      <c r="D97" s="125">
        <v>360000</v>
      </c>
      <c r="E97" s="167">
        <v>329844</v>
      </c>
      <c r="F97" s="167">
        <v>334011</v>
      </c>
      <c r="G97" s="124">
        <v>344607</v>
      </c>
      <c r="H97" s="394"/>
    </row>
    <row r="98" spans="1:8" s="145" customFormat="1" ht="14.1" customHeight="1">
      <c r="A98" s="81" t="s">
        <v>115</v>
      </c>
      <c r="B98" s="108">
        <v>0.45321783383656372</v>
      </c>
      <c r="C98" s="107">
        <v>0.442</v>
      </c>
      <c r="D98" s="108">
        <v>0.42522777777777776</v>
      </c>
      <c r="E98" s="165">
        <v>0.47011314439553242</v>
      </c>
      <c r="F98" s="165">
        <v>0.499</v>
      </c>
      <c r="G98" s="107">
        <v>0.50624914757970674</v>
      </c>
      <c r="H98" s="394"/>
    </row>
    <row r="99" spans="1:8" s="145" customFormat="1" ht="14.1" customHeight="1">
      <c r="A99" s="86" t="s">
        <v>123</v>
      </c>
      <c r="B99" s="128">
        <v>174</v>
      </c>
      <c r="C99" s="130">
        <v>183</v>
      </c>
      <c r="D99" s="146">
        <v>182.64244072246967</v>
      </c>
      <c r="E99" s="170">
        <v>180.92808632292329</v>
      </c>
      <c r="F99" s="170">
        <v>173.29022402292438</v>
      </c>
      <c r="G99" s="130">
        <v>180.38677714952445</v>
      </c>
      <c r="H99" s="394"/>
    </row>
    <row r="100" spans="1:8" s="145" customFormat="1" ht="14.1" customHeight="1">
      <c r="A100" s="76" t="s">
        <v>116</v>
      </c>
      <c r="B100" s="125">
        <v>2630</v>
      </c>
      <c r="C100" s="124">
        <v>2791</v>
      </c>
      <c r="D100" s="125">
        <v>2889.4568841611535</v>
      </c>
      <c r="E100" s="167">
        <v>2810.4124006626153</v>
      </c>
      <c r="F100" s="167">
        <v>2572.4416969640688</v>
      </c>
      <c r="G100" s="124">
        <v>2699.7572184364381</v>
      </c>
      <c r="H100" s="394"/>
    </row>
    <row r="101" spans="1:8" s="145" customFormat="1" ht="14.1" customHeight="1">
      <c r="A101" s="75"/>
      <c r="B101" s="108"/>
      <c r="C101" s="99"/>
      <c r="D101" s="108"/>
      <c r="E101" s="171"/>
      <c r="F101" s="171"/>
      <c r="G101" s="99"/>
      <c r="H101" s="394"/>
    </row>
    <row r="102" spans="1:8" s="145" customFormat="1" ht="14.1" customHeight="1">
      <c r="A102" s="94" t="s">
        <v>98</v>
      </c>
      <c r="B102" s="105"/>
      <c r="C102" s="106"/>
      <c r="D102" s="105"/>
      <c r="E102" s="106"/>
      <c r="F102" s="106"/>
      <c r="G102" s="106"/>
      <c r="H102" s="394"/>
    </row>
    <row r="103" spans="1:8" s="145" customFormat="1" ht="14.1" customHeight="1">
      <c r="A103" s="83"/>
      <c r="B103" s="108"/>
      <c r="C103" s="107"/>
      <c r="D103" s="108"/>
      <c r="E103" s="165"/>
      <c r="F103" s="165"/>
      <c r="G103" s="107"/>
      <c r="H103" s="394"/>
    </row>
    <row r="104" spans="1:8" s="145" customFormat="1" ht="14.1" customHeight="1">
      <c r="A104" s="91" t="s">
        <v>122</v>
      </c>
      <c r="B104" s="108"/>
      <c r="C104" s="107"/>
      <c r="D104" s="108"/>
      <c r="E104" s="165"/>
      <c r="F104" s="165"/>
      <c r="G104" s="107"/>
      <c r="H104" s="394"/>
    </row>
    <row r="105" spans="1:8" s="145" customFormat="1" ht="14.1" customHeight="1">
      <c r="A105" s="74" t="s">
        <v>124</v>
      </c>
      <c r="B105" s="108">
        <v>0.2303972832</v>
      </c>
      <c r="C105" s="107">
        <v>0.23083582896000002</v>
      </c>
      <c r="D105" s="108">
        <v>0.22941143136</v>
      </c>
      <c r="E105" s="165">
        <v>0.22411613572390102</v>
      </c>
      <c r="F105" s="165">
        <v>0.21299999999999999</v>
      </c>
      <c r="G105" s="107">
        <v>0.21165803573574868</v>
      </c>
      <c r="H105" s="394"/>
    </row>
    <row r="106" spans="1:8" s="156" customFormat="1" ht="14.1" customHeight="1">
      <c r="A106" s="76" t="s">
        <v>162</v>
      </c>
      <c r="B106" s="127">
        <v>146310</v>
      </c>
      <c r="C106" s="126">
        <v>146663</v>
      </c>
      <c r="D106" s="127">
        <v>145758</v>
      </c>
      <c r="E106" s="166">
        <v>144466</v>
      </c>
      <c r="F106" s="166">
        <v>138362</v>
      </c>
      <c r="G106" s="126">
        <v>138377</v>
      </c>
      <c r="H106" s="394"/>
    </row>
    <row r="107" spans="1:8" s="145" customFormat="1" ht="14.1" customHeight="1">
      <c r="A107" s="83" t="s">
        <v>99</v>
      </c>
      <c r="B107" s="127">
        <v>51735.927189999995</v>
      </c>
      <c r="C107" s="126">
        <v>99747.927190000002</v>
      </c>
      <c r="D107" s="127">
        <v>147603.63251999998</v>
      </c>
      <c r="E107" s="166">
        <v>193445.22760666665</v>
      </c>
      <c r="F107" s="166">
        <v>41871.132700000002</v>
      </c>
      <c r="G107" s="126">
        <v>81018.716933333315</v>
      </c>
      <c r="H107" s="394"/>
    </row>
    <row r="108" spans="1:8" s="145" customFormat="1" ht="14.1" customHeight="1">
      <c r="A108" s="83"/>
      <c r="B108" s="108"/>
      <c r="C108" s="99"/>
      <c r="D108" s="108"/>
      <c r="E108" s="171"/>
      <c r="F108" s="171"/>
      <c r="G108" s="99"/>
      <c r="H108" s="394"/>
    </row>
    <row r="109" spans="1:8" s="145" customFormat="1" ht="14.1" customHeight="1">
      <c r="A109" s="90" t="s">
        <v>125</v>
      </c>
      <c r="B109" s="108"/>
      <c r="C109" s="99"/>
      <c r="D109" s="108"/>
      <c r="E109" s="171"/>
      <c r="F109" s="171"/>
      <c r="G109" s="99"/>
      <c r="H109" s="394"/>
    </row>
    <row r="110" spans="1:8" s="145" customFormat="1" ht="14.1" customHeight="1">
      <c r="A110" s="87" t="s">
        <v>129</v>
      </c>
      <c r="B110" s="385">
        <v>0.84149999999999991</v>
      </c>
      <c r="C110" s="386">
        <v>0.83660000000000001</v>
      </c>
      <c r="D110" s="385">
        <v>0.84799999999999998</v>
      </c>
      <c r="E110" s="387">
        <v>0.85089999999999999</v>
      </c>
      <c r="F110" s="387">
        <v>0.84047822713799758</v>
      </c>
      <c r="G110" s="386">
        <v>0.8356270056776105</v>
      </c>
      <c r="H110" s="394"/>
    </row>
    <row r="111" spans="1:8" s="145" customFormat="1" ht="14.1" customHeight="1">
      <c r="A111" s="84" t="s">
        <v>127</v>
      </c>
      <c r="B111" s="125">
        <v>91733</v>
      </c>
      <c r="C111" s="124">
        <v>94302</v>
      </c>
      <c r="D111" s="125">
        <v>94364</v>
      </c>
      <c r="E111" s="167">
        <v>90371</v>
      </c>
      <c r="F111" s="167">
        <v>88507</v>
      </c>
      <c r="G111" s="124">
        <v>89987</v>
      </c>
      <c r="H111" s="394"/>
    </row>
    <row r="112" spans="1:8" s="145" customFormat="1" ht="14.1" customHeight="1" thickBot="1">
      <c r="A112" s="93" t="s">
        <v>128</v>
      </c>
      <c r="B112" s="132">
        <v>60759</v>
      </c>
      <c r="C112" s="131">
        <v>61686</v>
      </c>
      <c r="D112" s="132">
        <v>61949</v>
      </c>
      <c r="E112" s="168">
        <v>60812</v>
      </c>
      <c r="F112" s="168">
        <v>59687</v>
      </c>
      <c r="G112" s="131">
        <v>59905</v>
      </c>
      <c r="H112" s="394"/>
    </row>
    <row r="113" spans="1:8" s="145" customFormat="1" ht="14.1" customHeight="1">
      <c r="A113" s="75"/>
      <c r="B113" s="75"/>
      <c r="D113" s="75"/>
      <c r="H113" s="394"/>
    </row>
    <row r="114" spans="1:8" s="145" customFormat="1" ht="14.1" customHeight="1">
      <c r="A114" s="75" t="s">
        <v>214</v>
      </c>
      <c r="B114" s="88"/>
      <c r="D114" s="88"/>
      <c r="H114" s="394"/>
    </row>
    <row r="115" spans="1:8" s="145" customFormat="1" ht="14.1" customHeight="1">
      <c r="A115" s="75" t="s">
        <v>222</v>
      </c>
      <c r="B115" s="88"/>
      <c r="D115" s="88"/>
      <c r="H115" s="394"/>
    </row>
    <row r="116" spans="1:8" s="145" customFormat="1" ht="14.1" customHeight="1">
      <c r="A116" s="75" t="s">
        <v>221</v>
      </c>
      <c r="B116" s="88"/>
      <c r="D116" s="88"/>
      <c r="H116" s="394"/>
    </row>
    <row r="117" spans="1:8" s="145" customFormat="1" ht="14.1" customHeight="1">
      <c r="A117" s="75" t="s">
        <v>171</v>
      </c>
      <c r="B117" s="88"/>
      <c r="D117" s="88"/>
      <c r="H117" s="394"/>
    </row>
    <row r="118" spans="1:8" s="145" customFormat="1" ht="14.1" customHeight="1">
      <c r="A118" s="75" t="s">
        <v>173</v>
      </c>
      <c r="B118" s="88"/>
      <c r="D118" s="88"/>
      <c r="H118" s="394"/>
    </row>
    <row r="119" spans="1:8" s="75" customFormat="1" ht="14.1" customHeight="1">
      <c r="A119" s="75" t="s">
        <v>217</v>
      </c>
      <c r="H119" s="17"/>
    </row>
    <row r="120" spans="1:8" s="6" customFormat="1" ht="14.1" customHeight="1">
      <c r="A120" s="89"/>
      <c r="B120" s="324"/>
      <c r="C120" s="325"/>
      <c r="D120" s="324"/>
      <c r="E120" s="325"/>
      <c r="F120" s="325"/>
      <c r="G120" s="325"/>
      <c r="H120" s="392"/>
    </row>
    <row r="121" spans="1:8" s="6" customFormat="1" ht="14.1" customHeight="1">
      <c r="A121" s="89"/>
      <c r="B121" s="324"/>
      <c r="C121" s="325"/>
      <c r="D121" s="324"/>
      <c r="E121" s="325"/>
      <c r="F121" s="325"/>
      <c r="G121" s="325"/>
      <c r="H121" s="392"/>
    </row>
    <row r="122" spans="1:8" s="6" customFormat="1" ht="14.1" customHeight="1">
      <c r="A122" s="89"/>
      <c r="B122" s="324"/>
      <c r="C122" s="325"/>
      <c r="D122" s="324"/>
      <c r="E122" s="325"/>
      <c r="F122" s="325"/>
      <c r="G122" s="325"/>
      <c r="H122" s="392"/>
    </row>
    <row r="123" spans="1:8" s="6" customFormat="1" ht="14.1" customHeight="1">
      <c r="A123" s="89"/>
      <c r="B123" s="324"/>
      <c r="C123" s="325"/>
      <c r="D123" s="324"/>
      <c r="E123" s="325"/>
      <c r="F123" s="325"/>
      <c r="G123" s="325"/>
      <c r="H123" s="392"/>
    </row>
    <row r="124" spans="1:8" s="6" customFormat="1" ht="14.1" customHeight="1">
      <c r="A124" s="89"/>
      <c r="B124" s="324"/>
      <c r="C124" s="325"/>
      <c r="D124" s="324"/>
      <c r="E124" s="325"/>
      <c r="F124" s="325"/>
      <c r="G124" s="325"/>
      <c r="H124" s="392"/>
    </row>
    <row r="125" spans="1:8" s="6" customFormat="1" ht="14.1" customHeight="1">
      <c r="A125" s="89"/>
      <c r="B125" s="324"/>
      <c r="C125" s="325"/>
      <c r="D125" s="324"/>
      <c r="E125" s="325"/>
      <c r="F125" s="325"/>
      <c r="G125" s="325"/>
      <c r="H125" s="392"/>
    </row>
    <row r="126" spans="1:8" s="6" customFormat="1" ht="14.1" customHeight="1">
      <c r="A126" s="89"/>
      <c r="B126" s="326"/>
      <c r="C126" s="325"/>
      <c r="D126" s="326"/>
      <c r="E126" s="325"/>
      <c r="F126" s="325"/>
      <c r="G126" s="325"/>
      <c r="H126" s="392"/>
    </row>
    <row r="127" spans="1:8" s="6" customFormat="1" ht="14.1" customHeight="1">
      <c r="A127" s="89"/>
      <c r="B127" s="327"/>
      <c r="C127" s="325"/>
      <c r="D127" s="327"/>
      <c r="E127" s="325"/>
      <c r="F127" s="325"/>
      <c r="G127" s="325"/>
      <c r="H127" s="392"/>
    </row>
    <row r="128" spans="1:8" s="6" customFormat="1" ht="14.1" customHeight="1">
      <c r="A128" s="328"/>
      <c r="B128" s="327"/>
      <c r="C128" s="325"/>
      <c r="D128" s="327"/>
      <c r="E128" s="325"/>
      <c r="F128" s="325"/>
      <c r="G128" s="325"/>
      <c r="H128" s="392"/>
    </row>
    <row r="129" spans="1:8" s="7" customFormat="1" ht="14.1" customHeight="1">
      <c r="A129" s="328"/>
      <c r="B129" s="327"/>
      <c r="C129" s="329"/>
      <c r="D129" s="327"/>
      <c r="E129" s="329"/>
      <c r="F129" s="329"/>
      <c r="G129" s="329"/>
      <c r="H129" s="395"/>
    </row>
    <row r="130" spans="1:8" s="7" customFormat="1" ht="14.1" customHeight="1">
      <c r="A130" s="328"/>
      <c r="B130" s="327"/>
      <c r="C130" s="329"/>
      <c r="D130" s="327"/>
      <c r="E130" s="329"/>
      <c r="F130" s="329"/>
      <c r="G130" s="329"/>
      <c r="H130" s="395"/>
    </row>
    <row r="131" spans="1:8" s="7" customFormat="1" ht="14.1" customHeight="1">
      <c r="A131" s="89"/>
      <c r="B131" s="327"/>
      <c r="C131" s="329"/>
      <c r="D131" s="327"/>
      <c r="E131" s="329"/>
      <c r="F131" s="329"/>
      <c r="G131" s="329"/>
      <c r="H131" s="395"/>
    </row>
    <row r="132" spans="1:8" s="7" customFormat="1" ht="14.1" customHeight="1">
      <c r="A132" s="330"/>
      <c r="B132" s="327"/>
      <c r="C132" s="329"/>
      <c r="D132" s="327"/>
      <c r="E132" s="329"/>
      <c r="F132" s="329"/>
      <c r="G132" s="329"/>
      <c r="H132" s="395"/>
    </row>
    <row r="133" spans="1:8" s="7" customFormat="1" ht="14.1" customHeight="1">
      <c r="A133" s="89"/>
      <c r="B133" s="326"/>
      <c r="C133" s="329"/>
      <c r="D133" s="326"/>
      <c r="E133" s="329"/>
      <c r="F133" s="329"/>
      <c r="G133" s="329"/>
      <c r="H133" s="395"/>
    </row>
    <row r="134" spans="1:8" s="7" customFormat="1" ht="14.1" customHeight="1">
      <c r="A134" s="89"/>
      <c r="B134" s="326"/>
      <c r="C134" s="329"/>
      <c r="D134" s="326"/>
      <c r="E134" s="329"/>
      <c r="F134" s="329"/>
      <c r="G134" s="329"/>
      <c r="H134" s="395"/>
    </row>
    <row r="135" spans="1:8" s="7" customFormat="1" ht="14.1" customHeight="1">
      <c r="A135" s="89"/>
      <c r="B135" s="326"/>
      <c r="C135" s="329"/>
      <c r="D135" s="326"/>
      <c r="E135" s="329"/>
      <c r="F135" s="329"/>
      <c r="G135" s="329"/>
      <c r="H135" s="395"/>
    </row>
    <row r="136" spans="1:8" s="7" customFormat="1" ht="14.1" customHeight="1">
      <c r="A136" s="89"/>
      <c r="B136" s="326"/>
      <c r="C136" s="329"/>
      <c r="D136" s="326"/>
      <c r="E136" s="329"/>
      <c r="F136" s="329"/>
      <c r="G136" s="329"/>
      <c r="H136" s="395"/>
    </row>
    <row r="137" spans="1:8" s="7" customFormat="1" ht="14.1" customHeight="1">
      <c r="A137" s="89"/>
      <c r="B137" s="326"/>
      <c r="C137" s="329"/>
      <c r="D137" s="326"/>
      <c r="E137" s="329"/>
      <c r="F137" s="329"/>
      <c r="G137" s="329"/>
      <c r="H137" s="395"/>
    </row>
    <row r="138" spans="1:8" s="7" customFormat="1" ht="14.1" customHeight="1">
      <c r="A138" s="89"/>
      <c r="B138" s="326"/>
      <c r="C138" s="329"/>
      <c r="D138" s="326"/>
      <c r="E138" s="329"/>
      <c r="F138" s="329"/>
      <c r="G138" s="329"/>
      <c r="H138" s="395"/>
    </row>
    <row r="139" spans="1:8" s="7" customFormat="1" ht="14.1" customHeight="1">
      <c r="A139" s="330"/>
      <c r="B139" s="326"/>
      <c r="C139" s="329"/>
      <c r="D139" s="326"/>
      <c r="E139" s="329"/>
      <c r="F139" s="329"/>
      <c r="G139" s="329"/>
      <c r="H139" s="395"/>
    </row>
    <row r="140" spans="1:8" s="7" customFormat="1" ht="14.1" customHeight="1">
      <c r="A140" s="330"/>
      <c r="B140" s="326"/>
      <c r="C140" s="329"/>
      <c r="D140" s="326"/>
      <c r="E140" s="329"/>
      <c r="F140" s="329"/>
      <c r="G140" s="329"/>
      <c r="H140" s="395"/>
    </row>
    <row r="141" spans="1:8" s="7" customFormat="1" ht="14.1" customHeight="1">
      <c r="A141" s="331"/>
      <c r="B141" s="326"/>
      <c r="C141" s="329"/>
      <c r="D141" s="326"/>
      <c r="E141" s="329"/>
      <c r="F141" s="329"/>
      <c r="G141" s="329"/>
      <c r="H141" s="395"/>
    </row>
    <row r="142" spans="1:8" s="7" customFormat="1" ht="14.1" customHeight="1">
      <c r="A142" s="332"/>
      <c r="B142" s="326"/>
      <c r="C142" s="329"/>
      <c r="D142" s="326"/>
      <c r="E142" s="329"/>
      <c r="F142" s="329"/>
      <c r="G142" s="329"/>
      <c r="H142" s="395"/>
    </row>
    <row r="143" spans="1:8" s="7" customFormat="1" ht="14.1" customHeight="1">
      <c r="A143" s="332"/>
      <c r="B143" s="326"/>
      <c r="C143" s="329"/>
      <c r="D143" s="326"/>
      <c r="E143" s="329"/>
      <c r="F143" s="329"/>
      <c r="G143" s="329"/>
      <c r="H143" s="395"/>
    </row>
    <row r="144" spans="1:8" s="7" customFormat="1" ht="14.1" customHeight="1">
      <c r="A144" s="333"/>
      <c r="B144" s="326"/>
      <c r="C144" s="329"/>
      <c r="D144" s="326"/>
      <c r="E144" s="329"/>
      <c r="F144" s="329"/>
      <c r="G144" s="329"/>
      <c r="H144" s="395"/>
    </row>
    <row r="145" spans="1:8" s="7" customFormat="1" ht="14.1" customHeight="1">
      <c r="A145" s="334"/>
      <c r="B145" s="326"/>
      <c r="C145" s="329"/>
      <c r="D145" s="326"/>
      <c r="E145" s="329"/>
      <c r="F145" s="329"/>
      <c r="G145" s="329"/>
      <c r="H145" s="395"/>
    </row>
    <row r="146" spans="1:8" s="7" customFormat="1" ht="14.1" customHeight="1">
      <c r="A146" s="334"/>
      <c r="B146" s="326"/>
      <c r="C146" s="329"/>
      <c r="D146" s="326"/>
      <c r="E146" s="329"/>
      <c r="F146" s="329"/>
      <c r="G146" s="329"/>
      <c r="H146" s="395"/>
    </row>
    <row r="147" spans="1:8" s="7" customFormat="1" ht="14.1" customHeight="1">
      <c r="A147" s="89"/>
      <c r="B147" s="326"/>
      <c r="C147" s="329"/>
      <c r="D147" s="326"/>
      <c r="E147" s="329"/>
      <c r="F147" s="329"/>
      <c r="G147" s="329"/>
      <c r="H147" s="395"/>
    </row>
    <row r="148" spans="1:8" s="7" customFormat="1" ht="14.1" customHeight="1">
      <c r="A148" s="335"/>
      <c r="B148" s="326"/>
      <c r="C148" s="329"/>
      <c r="D148" s="326"/>
      <c r="E148" s="329"/>
      <c r="F148" s="329"/>
      <c r="G148" s="329"/>
      <c r="H148" s="395"/>
    </row>
    <row r="149" spans="1:8" s="7" customFormat="1" ht="14.1" customHeight="1">
      <c r="A149" s="335"/>
      <c r="B149" s="326"/>
      <c r="C149" s="329"/>
      <c r="D149" s="326"/>
      <c r="E149" s="329"/>
      <c r="F149" s="329"/>
      <c r="G149" s="329"/>
      <c r="H149" s="395"/>
    </row>
    <row r="150" spans="1:8" s="7" customFormat="1" ht="14.1" customHeight="1">
      <c r="A150" s="335"/>
      <c r="B150" s="326"/>
      <c r="C150" s="329"/>
      <c r="D150" s="326"/>
      <c r="E150" s="329"/>
      <c r="F150" s="329"/>
      <c r="G150" s="329"/>
      <c r="H150" s="395"/>
    </row>
    <row r="151" spans="1:8" s="6" customFormat="1" ht="14.1" customHeight="1">
      <c r="A151" s="335"/>
      <c r="B151" s="326"/>
      <c r="C151" s="325"/>
      <c r="D151" s="326"/>
      <c r="E151" s="325"/>
      <c r="F151" s="325"/>
      <c r="G151" s="325"/>
      <c r="H151" s="392"/>
    </row>
    <row r="152" spans="1:8" s="6" customFormat="1" ht="14.1" customHeight="1">
      <c r="A152" s="335"/>
      <c r="B152" s="326"/>
      <c r="C152" s="325"/>
      <c r="D152" s="326"/>
      <c r="E152" s="325"/>
      <c r="F152" s="325"/>
      <c r="G152" s="325"/>
      <c r="H152" s="392"/>
    </row>
    <row r="153" spans="1:8" s="6" customFormat="1" ht="14.1" customHeight="1">
      <c r="A153" s="335"/>
      <c r="B153" s="326"/>
      <c r="C153" s="325"/>
      <c r="D153" s="326"/>
      <c r="E153" s="325"/>
      <c r="F153" s="325"/>
      <c r="G153" s="325"/>
      <c r="H153" s="392"/>
    </row>
    <row r="154" spans="1:8" s="6" customFormat="1" ht="14.1" customHeight="1">
      <c r="A154" s="335"/>
      <c r="B154" s="326"/>
      <c r="C154" s="325"/>
      <c r="D154" s="326"/>
      <c r="E154" s="325"/>
      <c r="F154" s="325"/>
      <c r="G154" s="325"/>
      <c r="H154" s="392"/>
    </row>
    <row r="155" spans="1:8" s="6" customFormat="1" ht="14.1" customHeight="1">
      <c r="A155" s="328"/>
      <c r="B155" s="326"/>
      <c r="C155" s="325"/>
      <c r="D155" s="326"/>
      <c r="E155" s="325"/>
      <c r="F155" s="325"/>
      <c r="G155" s="325"/>
      <c r="H155" s="392"/>
    </row>
    <row r="156" spans="1:8" s="6" customFormat="1" ht="14.1" customHeight="1">
      <c r="A156" s="328"/>
      <c r="B156" s="326"/>
      <c r="C156" s="325"/>
      <c r="D156" s="326"/>
      <c r="E156" s="325"/>
      <c r="F156" s="325"/>
      <c r="G156" s="325"/>
      <c r="H156" s="392"/>
    </row>
    <row r="157" spans="1:8" s="6" customFormat="1" ht="14.1" customHeight="1">
      <c r="A157" s="328"/>
      <c r="B157" s="326"/>
      <c r="C157" s="325"/>
      <c r="D157" s="326"/>
      <c r="E157" s="325"/>
      <c r="F157" s="325"/>
      <c r="G157" s="325"/>
      <c r="H157" s="392"/>
    </row>
    <row r="158" spans="1:8" s="6" customFormat="1" ht="14.1" customHeight="1">
      <c r="A158" s="328"/>
      <c r="B158" s="326"/>
      <c r="C158" s="325"/>
      <c r="D158" s="326"/>
      <c r="E158" s="325"/>
      <c r="F158" s="325"/>
      <c r="G158" s="325"/>
      <c r="H158" s="392"/>
    </row>
    <row r="159" spans="1:8" s="6" customFormat="1" ht="14.1" customHeight="1">
      <c r="A159" s="328"/>
      <c r="B159" s="326"/>
      <c r="C159" s="325"/>
      <c r="D159" s="326"/>
      <c r="E159" s="325"/>
      <c r="F159" s="325"/>
      <c r="G159" s="325"/>
      <c r="H159" s="392"/>
    </row>
    <row r="160" spans="1:8" s="6" customFormat="1" ht="14.1" customHeight="1">
      <c r="A160" s="335"/>
      <c r="B160" s="326"/>
      <c r="C160" s="325"/>
      <c r="D160" s="326"/>
      <c r="E160" s="325"/>
      <c r="F160" s="325"/>
      <c r="G160" s="325"/>
      <c r="H160" s="392"/>
    </row>
    <row r="161" spans="1:8" s="6" customFormat="1" ht="14.1" customHeight="1">
      <c r="A161" s="335"/>
      <c r="B161" s="326"/>
      <c r="C161" s="325"/>
      <c r="D161" s="326"/>
      <c r="E161" s="325"/>
      <c r="F161" s="325"/>
      <c r="G161" s="325"/>
      <c r="H161" s="392"/>
    </row>
    <row r="162" spans="1:8" s="6" customFormat="1" ht="14.1" customHeight="1">
      <c r="A162" s="335"/>
      <c r="B162" s="326"/>
      <c r="C162" s="325"/>
      <c r="D162" s="326"/>
      <c r="E162" s="325"/>
      <c r="F162" s="325"/>
      <c r="G162" s="325"/>
      <c r="H162" s="392"/>
    </row>
    <row r="163" spans="1:8" s="6" customFormat="1" ht="14.1" customHeight="1">
      <c r="A163" s="328"/>
      <c r="B163" s="326"/>
      <c r="C163" s="325"/>
      <c r="D163" s="326"/>
      <c r="E163" s="325"/>
      <c r="F163" s="325"/>
      <c r="G163" s="325"/>
      <c r="H163" s="392"/>
    </row>
    <row r="164" spans="1:8" s="6" customFormat="1" ht="14.1" customHeight="1">
      <c r="A164" s="328"/>
      <c r="B164" s="326"/>
      <c r="C164" s="325"/>
      <c r="D164" s="326"/>
      <c r="E164" s="325"/>
      <c r="F164" s="325"/>
      <c r="G164" s="325"/>
      <c r="H164" s="392"/>
    </row>
    <row r="165" spans="1:8" s="6" customFormat="1" ht="14.1" customHeight="1">
      <c r="A165" s="89"/>
      <c r="B165" s="326"/>
      <c r="C165" s="325"/>
      <c r="D165" s="326"/>
      <c r="E165" s="325"/>
      <c r="F165" s="325"/>
      <c r="G165" s="325"/>
      <c r="H165" s="392"/>
    </row>
    <row r="166" spans="1:8" s="6" customFormat="1" ht="14.1" customHeight="1">
      <c r="A166" s="89"/>
      <c r="B166" s="326"/>
      <c r="C166" s="325"/>
      <c r="D166" s="326"/>
      <c r="E166" s="325"/>
      <c r="F166" s="325"/>
      <c r="G166" s="325"/>
      <c r="H166" s="392"/>
    </row>
    <row r="167" spans="1:8" s="6" customFormat="1" ht="14.1" customHeight="1">
      <c r="A167" s="336"/>
      <c r="B167" s="326"/>
      <c r="C167" s="325"/>
      <c r="D167" s="326"/>
      <c r="E167" s="325"/>
      <c r="F167" s="325"/>
      <c r="G167" s="325"/>
      <c r="H167" s="392"/>
    </row>
    <row r="168" spans="1:8" ht="14.1" customHeight="1">
      <c r="A168" s="336"/>
      <c r="B168" s="326"/>
      <c r="C168" s="337"/>
      <c r="D168" s="326"/>
      <c r="E168" s="337"/>
      <c r="F168" s="337"/>
      <c r="G168" s="337"/>
      <c r="H168" s="396"/>
    </row>
    <row r="169" spans="1:8" ht="14.1" customHeight="1">
      <c r="A169" s="336"/>
      <c r="B169" s="326"/>
      <c r="C169" s="337"/>
      <c r="D169" s="326"/>
      <c r="E169" s="337"/>
      <c r="F169" s="337"/>
      <c r="G169" s="337"/>
      <c r="H169" s="396"/>
    </row>
    <row r="170" spans="1:8" ht="14.1" customHeight="1">
      <c r="A170" s="336"/>
      <c r="B170" s="324"/>
      <c r="C170" s="337"/>
      <c r="D170" s="324"/>
      <c r="E170" s="337"/>
      <c r="F170" s="337"/>
      <c r="G170" s="337"/>
      <c r="H170" s="396"/>
    </row>
    <row r="171" spans="1:8" ht="14.1" customHeight="1">
      <c r="A171" s="336"/>
      <c r="B171" s="324"/>
      <c r="C171" s="337"/>
      <c r="D171" s="324"/>
      <c r="E171" s="337"/>
      <c r="F171" s="337"/>
      <c r="G171" s="337"/>
      <c r="H171" s="396"/>
    </row>
    <row r="172" spans="1:8" ht="14.1" customHeight="1">
      <c r="A172" s="336"/>
      <c r="B172" s="324"/>
      <c r="C172" s="337"/>
      <c r="D172" s="324"/>
      <c r="E172" s="337"/>
      <c r="F172" s="337"/>
      <c r="G172" s="337"/>
      <c r="H172" s="396"/>
    </row>
    <row r="173" spans="1:8" ht="14.1" customHeight="1">
      <c r="A173" s="336"/>
      <c r="B173" s="324"/>
      <c r="C173" s="337"/>
      <c r="D173" s="324"/>
      <c r="E173" s="337"/>
      <c r="F173" s="337"/>
      <c r="G173" s="337"/>
      <c r="H173" s="396"/>
    </row>
    <row r="174" spans="1:8" ht="14.1" customHeight="1">
      <c r="A174" s="336"/>
      <c r="B174" s="324"/>
      <c r="C174" s="337"/>
      <c r="D174" s="324"/>
      <c r="E174" s="337"/>
      <c r="F174" s="337"/>
      <c r="G174" s="337"/>
      <c r="H174" s="396"/>
    </row>
    <row r="175" spans="1:8" ht="14.1" customHeight="1">
      <c r="A175" s="336"/>
      <c r="B175" s="324"/>
      <c r="C175" s="337"/>
      <c r="D175" s="324"/>
      <c r="E175" s="337"/>
      <c r="F175" s="337"/>
      <c r="G175" s="337"/>
      <c r="H175" s="396"/>
    </row>
    <row r="176" spans="1:8" ht="14.1" customHeight="1">
      <c r="A176" s="336"/>
      <c r="B176" s="324"/>
      <c r="C176" s="337"/>
      <c r="D176" s="324"/>
      <c r="E176" s="337"/>
      <c r="F176" s="337"/>
      <c r="G176" s="337"/>
      <c r="H176" s="396"/>
    </row>
    <row r="177" spans="1:8" ht="14.1" customHeight="1">
      <c r="A177" s="336"/>
      <c r="B177" s="324"/>
      <c r="C177" s="337"/>
      <c r="D177" s="324"/>
      <c r="E177" s="337"/>
      <c r="F177" s="337"/>
      <c r="G177" s="337"/>
      <c r="H177" s="396"/>
    </row>
    <row r="178" spans="1:8" ht="14.1" customHeight="1">
      <c r="A178" s="336"/>
      <c r="B178" s="324"/>
      <c r="C178" s="337"/>
      <c r="D178" s="324"/>
      <c r="E178" s="337"/>
      <c r="F178" s="337"/>
      <c r="G178" s="337"/>
      <c r="H178" s="396"/>
    </row>
    <row r="179" spans="1:8" ht="14.1" customHeight="1">
      <c r="A179" s="336"/>
      <c r="B179" s="324"/>
      <c r="C179" s="337"/>
      <c r="D179" s="324"/>
      <c r="E179" s="337"/>
      <c r="F179" s="337"/>
      <c r="G179" s="337"/>
      <c r="H179" s="396"/>
    </row>
    <row r="180" spans="1:8" ht="14.1" customHeight="1">
      <c r="A180" s="336"/>
      <c r="B180" s="324"/>
      <c r="C180" s="337"/>
      <c r="D180" s="324"/>
      <c r="E180" s="337"/>
      <c r="F180" s="337"/>
      <c r="G180" s="337"/>
      <c r="H180" s="396"/>
    </row>
    <row r="181" spans="1:8" ht="14.1" customHeight="1">
      <c r="A181" s="336"/>
      <c r="B181" s="324"/>
      <c r="C181" s="337"/>
      <c r="D181" s="324"/>
      <c r="E181" s="337"/>
      <c r="F181" s="337"/>
      <c r="G181" s="337"/>
      <c r="H181" s="396"/>
    </row>
    <row r="182" spans="1:8" ht="14.1" customHeight="1">
      <c r="A182" s="336"/>
      <c r="B182" s="324"/>
      <c r="C182" s="337"/>
      <c r="D182" s="324"/>
      <c r="E182" s="337"/>
      <c r="F182" s="337"/>
      <c r="G182" s="337"/>
      <c r="H182" s="396"/>
    </row>
    <row r="183" spans="1:8" ht="14.1" customHeight="1">
      <c r="A183" s="336"/>
      <c r="B183" s="324"/>
      <c r="C183" s="337"/>
      <c r="D183" s="324"/>
      <c r="E183" s="337"/>
      <c r="F183" s="337"/>
      <c r="G183" s="337"/>
      <c r="H183" s="396"/>
    </row>
    <row r="184" spans="1:8" ht="14.1" customHeight="1">
      <c r="A184" s="336"/>
      <c r="B184" s="324"/>
      <c r="C184" s="337"/>
      <c r="D184" s="324"/>
      <c r="E184" s="337"/>
      <c r="F184" s="337"/>
      <c r="G184" s="337"/>
      <c r="H184" s="396"/>
    </row>
    <row r="185" spans="1:8" ht="14.1" customHeight="1">
      <c r="A185" s="336"/>
      <c r="B185" s="324"/>
      <c r="C185" s="337"/>
      <c r="D185" s="324"/>
      <c r="E185" s="337"/>
      <c r="F185" s="337"/>
      <c r="G185" s="337"/>
      <c r="H185" s="396"/>
    </row>
    <row r="186" spans="1:8" ht="14.1" customHeight="1">
      <c r="A186" s="336"/>
      <c r="B186" s="324"/>
      <c r="C186" s="337"/>
      <c r="D186" s="324"/>
      <c r="E186" s="337"/>
      <c r="F186" s="337"/>
      <c r="G186" s="337"/>
      <c r="H186" s="396"/>
    </row>
    <row r="187" spans="1:8" ht="14.1" customHeight="1">
      <c r="A187" s="336"/>
      <c r="B187" s="324"/>
      <c r="C187" s="337"/>
      <c r="D187" s="324"/>
      <c r="E187" s="337"/>
      <c r="F187" s="337"/>
      <c r="G187" s="337"/>
      <c r="H187" s="396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5" fitToHeight="2" orientation="portrait" horizontalDpi="4294967295" r:id="rId1"/>
  <headerFooter alignWithMargins="0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2016-08-09T08:00:35Z</cp:lastPrinted>
  <dcterms:created xsi:type="dcterms:W3CDTF">2011-11-09T16:57:31Z</dcterms:created>
  <dcterms:modified xsi:type="dcterms:W3CDTF">2016-08-09T13:07:46Z</dcterms:modified>
</cp:coreProperties>
</file>