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15" yWindow="-15" windowWidth="11430" windowHeight="11955"/>
  </bookViews>
  <sheets>
    <sheet name="P&amp;L" sheetId="11" r:id="rId1"/>
    <sheet name="BS" sheetId="2" r:id="rId2"/>
    <sheet name="CF_en" sheetId="3" r:id="rId3"/>
    <sheet name="Segments" sheetId="12" r:id="rId4"/>
    <sheet name="KPIs quarterly" sheetId="13" r:id="rId5"/>
    <sheet name="KPIs YTD" sheetId="5" r:id="rId6"/>
  </sheets>
  <definedNames>
    <definedName name="_xlnm.Print_Area" localSheetId="1">BS!$A$1:$L$71</definedName>
    <definedName name="_xlnm.Print_Area" localSheetId="2">CF_en!$A$1:$L$51</definedName>
    <definedName name="_xlnm.Print_Area" localSheetId="5">'KPIs YTD'!$A$1:$F$147</definedName>
    <definedName name="_xlnm.Print_Area" localSheetId="0">'P&amp;L'!$A$1:$H$70</definedName>
    <definedName name="_xlnm.Print_Area" localSheetId="3">Segments!$A$1:$L$72</definedName>
  </definedNames>
  <calcPr calcId="125725"/>
</workbook>
</file>

<file path=xl/calcChain.xml><?xml version="1.0" encoding="utf-8"?>
<calcChain xmlns="http://schemas.openxmlformats.org/spreadsheetml/2006/main">
  <c r="N35" i="12"/>
  <c r="N50"/>
  <c r="N17" i="3"/>
  <c r="N70" i="2"/>
  <c r="N71"/>
  <c r="G72" i="11"/>
  <c r="G69"/>
  <c r="G25"/>
  <c r="G23"/>
  <c r="E72"/>
  <c r="F72"/>
  <c r="H72"/>
  <c r="I72"/>
  <c r="D72"/>
  <c r="L21" i="3"/>
  <c r="L45" s="1"/>
  <c r="L33"/>
  <c r="L41"/>
  <c r="L51"/>
  <c r="H21"/>
  <c r="H45" s="1"/>
  <c r="H33"/>
  <c r="H41"/>
  <c r="H51"/>
  <c r="D21"/>
  <c r="D33"/>
  <c r="D41"/>
  <c r="D51"/>
  <c r="E21"/>
  <c r="E33"/>
  <c r="E41"/>
  <c r="E51"/>
  <c r="I21"/>
  <c r="I33"/>
  <c r="I41"/>
  <c r="I51"/>
  <c r="M21"/>
  <c r="M33"/>
  <c r="M41"/>
  <c r="M51"/>
  <c r="L17" i="2"/>
  <c r="L27"/>
  <c r="L42"/>
  <c r="L52"/>
  <c r="L54" s="1"/>
  <c r="L64"/>
  <c r="L66"/>
  <c r="L71" s="1"/>
  <c r="L70"/>
  <c r="M17"/>
  <c r="M27"/>
  <c r="M42"/>
  <c r="M52"/>
  <c r="M64"/>
  <c r="M66" s="1"/>
  <c r="M71" s="1"/>
  <c r="M70"/>
  <c r="D17"/>
  <c r="D27"/>
  <c r="D42"/>
  <c r="D52"/>
  <c r="D54" s="1"/>
  <c r="D64"/>
  <c r="D66" s="1"/>
  <c r="D71" s="1"/>
  <c r="D70"/>
  <c r="H17"/>
  <c r="H27"/>
  <c r="H42"/>
  <c r="H52"/>
  <c r="H64"/>
  <c r="H66" s="1"/>
  <c r="H70"/>
  <c r="I17"/>
  <c r="I27"/>
  <c r="I29"/>
  <c r="I42"/>
  <c r="I52"/>
  <c r="I54" s="1"/>
  <c r="I64"/>
  <c r="I66" s="1"/>
  <c r="I70"/>
  <c r="E17"/>
  <c r="E27"/>
  <c r="E42"/>
  <c r="E52"/>
  <c r="E54" s="1"/>
  <c r="E64"/>
  <c r="E66" s="1"/>
  <c r="E70"/>
  <c r="D69" i="11"/>
  <c r="E69"/>
  <c r="H69"/>
  <c r="I69"/>
  <c r="F69"/>
  <c r="I45" i="3" l="1"/>
  <c r="D45"/>
  <c r="E45"/>
  <c r="M45"/>
  <c r="M54" i="2"/>
  <c r="M68" s="1"/>
  <c r="M29"/>
  <c r="L29"/>
  <c r="L68"/>
  <c r="D29"/>
  <c r="D68"/>
  <c r="H29"/>
  <c r="H54"/>
  <c r="H71"/>
  <c r="H68"/>
  <c r="I71"/>
  <c r="I68"/>
  <c r="E29"/>
  <c r="E71"/>
  <c r="E68"/>
  <c r="K21" i="3"/>
  <c r="K33"/>
  <c r="K41"/>
  <c r="K51"/>
  <c r="J33"/>
  <c r="G33"/>
  <c r="J21"/>
  <c r="K64" i="2"/>
  <c r="K66" s="1"/>
  <c r="J64"/>
  <c r="J66" s="1"/>
  <c r="J71" s="1"/>
  <c r="K52"/>
  <c r="J52"/>
  <c r="G52"/>
  <c r="G54" s="1"/>
  <c r="F42"/>
  <c r="G42"/>
  <c r="J42"/>
  <c r="J54" s="1"/>
  <c r="K42"/>
  <c r="K54" s="1"/>
  <c r="K27"/>
  <c r="J27"/>
  <c r="G27"/>
  <c r="F17"/>
  <c r="G17"/>
  <c r="J17"/>
  <c r="K17"/>
  <c r="K29" s="1"/>
  <c r="J70"/>
  <c r="K70"/>
  <c r="J51" i="3"/>
  <c r="G51"/>
  <c r="F51"/>
  <c r="J41"/>
  <c r="G41"/>
  <c r="F41"/>
  <c r="F33"/>
  <c r="G21"/>
  <c r="F21"/>
  <c r="G70" i="2"/>
  <c r="F70"/>
  <c r="G64"/>
  <c r="G66" s="1"/>
  <c r="F64"/>
  <c r="F66" s="1"/>
  <c r="F52"/>
  <c r="F27"/>
  <c r="J68" l="1"/>
  <c r="K45" i="3"/>
  <c r="J45"/>
  <c r="J29" i="2"/>
  <c r="K68"/>
  <c r="K71"/>
  <c r="F45" i="3"/>
  <c r="G45"/>
  <c r="F29" i="2"/>
  <c r="F54"/>
  <c r="F68" s="1"/>
  <c r="G29"/>
  <c r="G68"/>
  <c r="F71"/>
  <c r="G71"/>
</calcChain>
</file>

<file path=xl/sharedStrings.xml><?xml version="1.0" encoding="utf-8"?>
<sst xmlns="http://schemas.openxmlformats.org/spreadsheetml/2006/main" count="525" uniqueCount="233">
  <si>
    <t>MAGYAR TELEKOM</t>
  </si>
  <si>
    <t>March 31</t>
  </si>
  <si>
    <t>June 30</t>
  </si>
  <si>
    <t>Sept 30</t>
  </si>
  <si>
    <t>Dec 31</t>
  </si>
  <si>
    <t>(HUF million)</t>
  </si>
  <si>
    <t>(Unaudited)</t>
  </si>
  <si>
    <t>(Audited)</t>
  </si>
  <si>
    <t>Revenues</t>
  </si>
  <si>
    <t>Voice-retail</t>
  </si>
  <si>
    <t>Voice-wholesale</t>
  </si>
  <si>
    <t xml:space="preserve">Internet </t>
  </si>
  <si>
    <t>Data</t>
  </si>
  <si>
    <t>TV</t>
  </si>
  <si>
    <t>Equipment</t>
  </si>
  <si>
    <t>Other fixed line revenues</t>
  </si>
  <si>
    <t xml:space="preserve">Fixed line revenues </t>
  </si>
  <si>
    <t>Voice - retail</t>
  </si>
  <si>
    <t>Voice - wholesale</t>
  </si>
  <si>
    <t>Voice - visitor</t>
  </si>
  <si>
    <t>Non-voice</t>
  </si>
  <si>
    <t>Equipment and activation</t>
  </si>
  <si>
    <t>Other  mobile revenues</t>
  </si>
  <si>
    <t>Mobile revenues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</si>
  <si>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</si>
  <si>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</si>
  <si>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</si>
  <si>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</si>
  <si>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</si>
  <si>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</si>
  <si>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Hungarian telecommunications and other crisis taxes</t>
  </si>
  <si>
    <t>Other operating expenses - net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</si>
  <si>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</si>
  <si>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</si>
  <si>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</si>
  <si>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</si>
  <si>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</si>
  <si>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</si>
  <si>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</si>
  <si>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</si>
  <si>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</si>
  <si>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</si>
  <si>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</si>
  <si>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</si>
  <si>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</si>
  <si>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</si>
  <si>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</si>
  <si>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</si>
  <si>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</si>
  <si>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</si>
  <si>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</si>
  <si>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</si>
  <si>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</si>
  <si>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</si>
  <si>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</si>
  <si>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Intangible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</si>
  <si>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</si>
  <si>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</si>
  <si>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</si>
  <si>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</si>
  <si>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</si>
  <si>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</si>
  <si>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</si>
  <si>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</si>
  <si>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</si>
  <si>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</si>
  <si>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</si>
  <si>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</si>
  <si>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</si>
  <si>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</si>
  <si>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</si>
  <si>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</si>
  <si>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</si>
  <si>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</si>
  <si>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</si>
  <si>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</si>
  <si>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</si>
  <si>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</si>
  <si>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</si>
  <si>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</si>
  <si>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</si>
  <si>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</si>
  <si>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</si>
  <si>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</si>
  <si>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</si>
  <si>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</si>
  <si>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</si>
  <si>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</si>
  <si>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</si>
  <si>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</si>
  <si>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</si>
  <si>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</si>
  <si>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</si>
  <si>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</si>
  <si>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</si>
  <si>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</si>
  <si>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</si>
  <si>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</si>
  <si>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</si>
  <si>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</si>
  <si>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</si>
  <si>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</si>
  <si>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</si>
  <si>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</si>
  <si>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</si>
  <si>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</si>
  <si>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</si>
  <si>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Other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</si>
  <si>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</si>
  <si>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</si>
  <si>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</si>
  <si>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</si>
  <si>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</si>
  <si>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</si>
  <si>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</si>
  <si>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Voice revenues</t>
  </si>
  <si>
    <t>Internet</t>
  </si>
  <si>
    <t>Other fixed line and SI/IT revenues</t>
  </si>
  <si>
    <t>Total fixed line and SI/IT revenues</t>
  </si>
  <si>
    <t>Non-voice revenue</t>
  </si>
  <si>
    <t>Other mobile revenues</t>
  </si>
  <si>
    <t>Total mobile revenues</t>
  </si>
  <si>
    <t>Investments in tangible and intangible assets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</si>
  <si>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</si>
  <si>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</si>
  <si>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</si>
  <si>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</si>
  <si>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</si>
  <si>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</si>
  <si>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</si>
  <si>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</si>
  <si>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</si>
  <si>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</si>
  <si>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</si>
  <si>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</si>
  <si>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</si>
  <si>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ROA</t>
  </si>
  <si>
    <t>ROE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</si>
  <si>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</si>
  <si>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</si>
  <si>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</si>
  <si>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</si>
  <si>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</si>
  <si>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</si>
  <si>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</si>
  <si>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</si>
  <si>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</si>
  <si>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</si>
  <si>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</si>
  <si>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</si>
  <si>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</si>
  <si>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</si>
  <si>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</si>
  <si>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</si>
  <si>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</si>
  <si>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</si>
  <si>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</si>
  <si>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</si>
  <si>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</si>
  <si>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</si>
  <si>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</si>
  <si>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</si>
  <si>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</si>
  <si>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</si>
  <si>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</si>
  <si>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Business</t>
  </si>
  <si>
    <t>Managed leased lines (Flex-Com connections)</t>
  </si>
  <si>
    <t>ISDN channels</t>
  </si>
  <si>
    <t>Total lines</t>
  </si>
  <si>
    <t>MOU (outgoing)</t>
  </si>
  <si>
    <t>Number of retail broadband access</t>
  </si>
  <si>
    <t>Retail DSL ARPU (HUF)</t>
  </si>
  <si>
    <t>MOU</t>
  </si>
  <si>
    <t>Fixed line penetration</t>
  </si>
  <si>
    <t>Total voice access</t>
  </si>
  <si>
    <t>Data and TV services</t>
  </si>
  <si>
    <t>Retail DSL market share (estimated)</t>
  </si>
  <si>
    <t>Number of retail DSL customers</t>
  </si>
  <si>
    <t>Number of total DSL access</t>
  </si>
  <si>
    <t>Number of IPTV customers</t>
  </si>
  <si>
    <t>Mobile penetration</t>
  </si>
  <si>
    <t>Market share of T-Mobile Macedonia</t>
  </si>
  <si>
    <t>Retail DSL market share</t>
  </si>
  <si>
    <t>Number of mobile broadband subscriptions</t>
  </si>
  <si>
    <t>Change in assets carried as working capital</t>
  </si>
  <si>
    <t>Change in liabilities carried as working capital</t>
  </si>
  <si>
    <t>Change in  provisions</t>
  </si>
  <si>
    <t>Revenues from Energy services</t>
  </si>
  <si>
    <t>Mobile services-related payments</t>
  </si>
  <si>
    <t>Fixed line-related payments</t>
  </si>
  <si>
    <t>Energy-related payments</t>
  </si>
  <si>
    <t>Agent commissions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</si>
  <si>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</si>
  <si>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</si>
  <si>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</si>
  <si>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</si>
  <si>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</si>
  <si>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r>
      <t xml:space="preserve">Bad debt expense </t>
    </r>
    <r>
      <rPr>
        <vertAlign val="superscript"/>
        <sz val="10"/>
        <color indexed="8"/>
        <rFont val="Tele-GroteskEENor"/>
        <charset val="238"/>
      </rPr>
      <t>(1)</t>
    </r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</si>
  <si>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</si>
  <si>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</si>
  <si>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</si>
  <si>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</si>
  <si>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</si>
  <si>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</si>
  <si>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r>
      <t>Underlying EBITDA</t>
    </r>
    <r>
      <rPr>
        <b/>
        <vertAlign val="superscript"/>
        <sz val="10"/>
        <rFont val="Tele-GroteskEENor"/>
        <charset val="238"/>
      </rPr>
      <t>(1)</t>
    </r>
  </si>
  <si>
    <r>
      <t>(1)</t>
    </r>
    <r>
      <rPr>
        <sz val="10"/>
        <rFont val="Tele-GroteskEENor"/>
        <charset val="238"/>
      </rPr>
      <t xml:space="preserve"> Underlying EBITDA = EBITDA excluding investigation related costs, severance payments and accruals and the telecom tax in Hungary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</si>
  <si>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</si>
  <si>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(2)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</si>
  <si>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(2)</t>
    </r>
  </si>
  <si>
    <r>
      <t xml:space="preserve">Population-based indoor 3G coverage </t>
    </r>
    <r>
      <rPr>
        <vertAlign val="superscript"/>
        <sz val="10"/>
        <rFont val="Tele-GroteskEENor"/>
        <charset val="238"/>
      </rPr>
      <t>(2)</t>
    </r>
  </si>
  <si>
    <r>
      <t xml:space="preserve">Blended MOU (outgoing) </t>
    </r>
    <r>
      <rPr>
        <b/>
        <vertAlign val="superscript"/>
        <sz val="10"/>
        <rFont val="Tele-GroteskEENor"/>
        <charset val="238"/>
      </rPr>
      <t>(3)</t>
    </r>
  </si>
  <si>
    <r>
      <t>Blended ARPA (HUF)</t>
    </r>
    <r>
      <rPr>
        <b/>
        <vertAlign val="superscript"/>
        <sz val="10"/>
        <rFont val="Tele-GroteskEENor"/>
        <charset val="238"/>
      </rPr>
      <t xml:space="preserve"> (3)</t>
    </r>
  </si>
  <si>
    <r>
      <t xml:space="preserve">(1) </t>
    </r>
    <r>
      <rPr>
        <sz val="10"/>
        <rFont val="Tele-GroteskEENor"/>
        <charset val="238"/>
      </rPr>
      <t>Data relates to the mobile penetration in Hungary, including customers of all three service providers.</t>
    </r>
  </si>
  <si>
    <r>
      <t>(2)</t>
    </r>
    <r>
      <rPr>
        <sz val="10"/>
        <rFont val="Tele-GroteskEENor"/>
        <charset val="238"/>
      </rPr>
      <t xml:space="preserve"> Data relates to Magyar Telekom Plc. based on NMHH reports.</t>
    </r>
  </si>
  <si>
    <r>
      <t xml:space="preserve">(3) </t>
    </r>
    <r>
      <rPr>
        <sz val="10"/>
        <rFont val="Tele-GroteskEENor"/>
        <charset val="238"/>
      </rPr>
      <t>Including PSTN, VoIP and VoCable.</t>
    </r>
  </si>
  <si>
    <r>
      <t>Total voice access</t>
    </r>
    <r>
      <rPr>
        <b/>
        <vertAlign val="superscript"/>
        <sz val="10"/>
        <rFont val="Tele-GroteskEENor"/>
        <charset val="238"/>
      </rPr>
      <t xml:space="preserve"> 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</si>
  <si>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</si>
  <si>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</si>
  <si>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</si>
  <si>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</si>
  <si>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</si>
  <si>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</si>
  <si>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</si>
  <si>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</si>
  <si>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</si>
  <si>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Underlying EBITDA</t>
  </si>
  <si>
    <t>Underlying EBITDA margin</t>
  </si>
  <si>
    <t>RESTATED</t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</si>
  <si>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</si>
  <si>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</si>
  <si>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(4)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</si>
  <si>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(4)</t>
    </r>
  </si>
  <si>
    <r>
      <t xml:space="preserve">(4) </t>
    </r>
    <r>
      <rPr>
        <sz val="10"/>
        <rFont val="Tele-GroteskEENor"/>
        <charset val="238"/>
      </rPr>
      <t>Data published by the Montenegrin Agency for Electronic Communications and Postal Services (EKIP).</t>
    </r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</si>
</sst>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</font>
    <font>
      <b/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38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</borders>
  <cellStyleXfs count="53">
    <xf numFmtId="0" fontId="0" fillId="0" borderId="0"/>
    <xf numFmtId="0" fontId="9" fillId="0" borderId="0"/>
    <xf numFmtId="171" fontId="10" fillId="0" borderId="0" applyFill="0" applyBorder="0" applyAlignment="0"/>
    <xf numFmtId="172" fontId="10" fillId="0" borderId="0" applyFill="0" applyBorder="0" applyAlignment="0"/>
    <xf numFmtId="173" fontId="10" fillId="0" borderId="0" applyFill="0" applyBorder="0" applyAlignment="0"/>
    <xf numFmtId="174" fontId="10" fillId="0" borderId="0" applyFill="0" applyBorder="0" applyAlignment="0"/>
    <xf numFmtId="175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1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4" fontId="11" fillId="0" borderId="0" applyFill="0" applyBorder="0" applyAlignment="0"/>
    <xf numFmtId="38" fontId="12" fillId="0" borderId="1">
      <alignment vertical="center"/>
    </xf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38" fontId="13" fillId="2" borderId="0" applyNumberFormat="0" applyBorder="0" applyAlignment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13" fillId="3" borderId="4" applyNumberFormat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177" fontId="16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0" fillId="0" borderId="0" applyFill="0" applyBorder="0" applyAlignment="0"/>
    <xf numFmtId="172" fontId="10" fillId="0" borderId="0" applyFill="0" applyBorder="0" applyAlignment="0"/>
    <xf numFmtId="171" fontId="10" fillId="0" borderId="0" applyFill="0" applyBorder="0" applyAlignment="0"/>
    <xf numFmtId="176" fontId="10" fillId="0" borderId="0" applyFill="0" applyBorder="0" applyAlignment="0"/>
    <xf numFmtId="172" fontId="10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1" fillId="0" borderId="0" applyFill="0" applyBorder="0" applyAlignment="0"/>
    <xf numFmtId="179" fontId="10" fillId="0" borderId="0" applyFill="0" applyBorder="0" applyAlignment="0"/>
    <xf numFmtId="180" fontId="10" fillId="0" borderId="0" applyFill="0" applyBorder="0" applyAlignment="0"/>
  </cellStyleXfs>
  <cellXfs count="335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6" fillId="4" borderId="0" xfId="31" applyFont="1" applyFill="1"/>
    <xf numFmtId="0" fontId="6" fillId="4" borderId="0" xfId="31" applyFont="1" applyFill="1" applyBorder="1"/>
    <xf numFmtId="166" fontId="6" fillId="4" borderId="0" xfId="37" applyFont="1" applyFill="1" applyBorder="1"/>
    <xf numFmtId="166" fontId="7" fillId="5" borderId="0" xfId="37" applyFont="1" applyFill="1" applyBorder="1"/>
    <xf numFmtId="0" fontId="6" fillId="0" borderId="0" xfId="30" applyFont="1"/>
    <xf numFmtId="0" fontId="6" fillId="0" borderId="0" xfId="30" applyFont="1" applyFill="1" applyBorder="1"/>
    <xf numFmtId="0" fontId="8" fillId="0" borderId="0" xfId="30" applyFont="1" applyFill="1" applyBorder="1"/>
    <xf numFmtId="0" fontId="6" fillId="5" borderId="0" xfId="31" applyFont="1" applyFill="1" applyBorder="1"/>
    <xf numFmtId="0" fontId="17" fillId="4" borderId="0" xfId="0" applyFont="1" applyFill="1" applyBorder="1"/>
    <xf numFmtId="0" fontId="17" fillId="4" borderId="0" xfId="0" applyFont="1" applyFill="1"/>
    <xf numFmtId="0" fontId="18" fillId="4" borderId="0" xfId="0" applyFont="1" applyFill="1"/>
    <xf numFmtId="0" fontId="17" fillId="5" borderId="0" xfId="32" applyFont="1" applyFill="1" applyBorder="1" applyAlignment="1">
      <alignment vertical="top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0" xfId="32" applyFont="1" applyFill="1" applyAlignment="1">
      <alignment vertical="top"/>
    </xf>
    <xf numFmtId="37" fontId="20" fillId="8" borderId="15" xfId="35" applyNumberFormat="1" applyFont="1" applyFill="1" applyBorder="1" applyAlignment="1" applyProtection="1">
      <alignment horizontal="left"/>
    </xf>
    <xf numFmtId="0" fontId="21" fillId="8" borderId="15" xfId="32" applyFont="1" applyFill="1" applyBorder="1" applyAlignment="1">
      <alignment vertical="top"/>
    </xf>
    <xf numFmtId="37" fontId="20" fillId="8" borderId="0" xfId="35" applyNumberFormat="1" applyFont="1" applyFill="1" applyBorder="1" applyAlignment="1" applyProtection="1">
      <alignment horizontal="left"/>
    </xf>
    <xf numFmtId="0" fontId="21" fillId="8" borderId="0" xfId="32" applyFont="1" applyFill="1" applyBorder="1" applyAlignment="1">
      <alignment vertical="top"/>
    </xf>
    <xf numFmtId="37" fontId="20" fillId="8" borderId="5" xfId="35" applyNumberFormat="1" applyFont="1" applyFill="1" applyBorder="1" applyAlignment="1" applyProtection="1">
      <alignment horizontal="left"/>
    </xf>
    <xf numFmtId="0" fontId="21" fillId="8" borderId="15" xfId="0" applyFont="1" applyFill="1" applyBorder="1"/>
    <xf numFmtId="0" fontId="20" fillId="5" borderId="5" xfId="32" applyFont="1" applyFill="1" applyBorder="1" applyAlignment="1" applyProtection="1">
      <alignment horizontal="left"/>
    </xf>
    <xf numFmtId="0" fontId="21" fillId="5" borderId="0" xfId="32" applyFont="1" applyFill="1" applyBorder="1" applyAlignment="1">
      <alignment vertical="top"/>
    </xf>
    <xf numFmtId="0" fontId="20" fillId="5" borderId="0" xfId="32" applyFont="1" applyFill="1" applyBorder="1" applyAlignment="1" applyProtection="1">
      <alignment horizontal="left"/>
    </xf>
    <xf numFmtId="37" fontId="19" fillId="5" borderId="0" xfId="0" applyNumberFormat="1" applyFont="1" applyFill="1" applyBorder="1" applyProtection="1"/>
    <xf numFmtId="0" fontId="21" fillId="5" borderId="7" xfId="32" applyFont="1" applyFill="1" applyBorder="1" applyAlignment="1">
      <alignment vertical="top"/>
    </xf>
    <xf numFmtId="37" fontId="19" fillId="5" borderId="7" xfId="0" applyNumberFormat="1" applyFont="1" applyFill="1" applyBorder="1" applyProtection="1"/>
    <xf numFmtId="37" fontId="20" fillId="5" borderId="0" xfId="32" applyNumberFormat="1" applyFont="1" applyFill="1" applyBorder="1" applyAlignment="1" applyProtection="1">
      <alignment horizontal="left"/>
    </xf>
    <xf numFmtId="37" fontId="22" fillId="10" borderId="0" xfId="0" applyNumberFormat="1" applyFont="1" applyFill="1" applyBorder="1" applyProtection="1"/>
    <xf numFmtId="0" fontId="21" fillId="10" borderId="0" xfId="32" applyFont="1" applyFill="1" applyBorder="1" applyAlignment="1">
      <alignment vertical="top"/>
    </xf>
    <xf numFmtId="0" fontId="21" fillId="5" borderId="0" xfId="0" applyFont="1" applyFill="1" applyBorder="1"/>
    <xf numFmtId="37" fontId="21" fillId="5" borderId="0" xfId="32" applyNumberFormat="1" applyFont="1" applyFill="1" applyBorder="1" applyAlignment="1" applyProtection="1">
      <alignment horizontal="left"/>
    </xf>
    <xf numFmtId="0" fontId="21" fillId="5" borderId="5" xfId="32" applyFont="1" applyFill="1" applyBorder="1" applyAlignment="1">
      <alignment vertical="top"/>
    </xf>
    <xf numFmtId="0" fontId="21" fillId="5" borderId="6" xfId="32" applyFont="1" applyFill="1" applyBorder="1" applyAlignment="1">
      <alignment vertical="top"/>
    </xf>
    <xf numFmtId="0" fontId="21" fillId="5" borderId="7" xfId="0" applyFont="1" applyFill="1" applyBorder="1"/>
    <xf numFmtId="0" fontId="21" fillId="10" borderId="5" xfId="32" applyFont="1" applyFill="1" applyBorder="1" applyAlignment="1">
      <alignment vertical="top"/>
    </xf>
    <xf numFmtId="37" fontId="20" fillId="10" borderId="0" xfId="32" applyNumberFormat="1" applyFont="1" applyFill="1" applyBorder="1" applyAlignment="1" applyProtection="1">
      <alignment horizontal="left"/>
    </xf>
    <xf numFmtId="0" fontId="20" fillId="10" borderId="0" xfId="32" applyFont="1" applyFill="1" applyBorder="1" applyAlignment="1">
      <alignment vertical="top"/>
    </xf>
    <xf numFmtId="37" fontId="20" fillId="10" borderId="5" xfId="32" applyNumberFormat="1" applyFont="1" applyFill="1" applyBorder="1" applyAlignment="1" applyProtection="1">
      <alignment horizontal="left"/>
    </xf>
    <xf numFmtId="0" fontId="21" fillId="10" borderId="0" xfId="0" applyFont="1" applyFill="1"/>
    <xf numFmtId="37" fontId="22" fillId="10" borderId="5" xfId="0" applyNumberFormat="1" applyFont="1" applyFill="1" applyBorder="1" applyProtection="1"/>
    <xf numFmtId="37" fontId="21" fillId="10" borderId="0" xfId="32" applyNumberFormat="1" applyFont="1" applyFill="1" applyBorder="1" applyAlignment="1" applyProtection="1">
      <alignment horizontal="left"/>
    </xf>
    <xf numFmtId="37" fontId="19" fillId="5" borderId="5" xfId="0" applyNumberFormat="1" applyFont="1" applyFill="1" applyBorder="1" applyProtection="1"/>
    <xf numFmtId="0" fontId="19" fillId="5" borderId="5" xfId="0" applyFont="1" applyFill="1" applyBorder="1" applyProtection="1"/>
    <xf numFmtId="0" fontId="19" fillId="5" borderId="6" xfId="0" applyFont="1" applyFill="1" applyBorder="1" applyProtection="1"/>
    <xf numFmtId="37" fontId="19" fillId="10" borderId="0" xfId="0" applyNumberFormat="1" applyFont="1" applyFill="1" applyBorder="1" applyProtection="1"/>
    <xf numFmtId="37" fontId="22" fillId="5" borderId="5" xfId="0" applyNumberFormat="1" applyFont="1" applyFill="1" applyBorder="1" applyProtection="1"/>
    <xf numFmtId="37" fontId="22" fillId="5" borderId="0" xfId="0" applyNumberFormat="1" applyFont="1" applyFill="1" applyBorder="1" applyProtection="1"/>
    <xf numFmtId="37" fontId="19" fillId="5" borderId="6" xfId="0" applyNumberFormat="1" applyFont="1" applyFill="1" applyBorder="1" applyProtection="1"/>
    <xf numFmtId="37" fontId="21" fillId="5" borderId="8" xfId="32" applyNumberFormat="1" applyFont="1" applyFill="1" applyBorder="1" applyAlignment="1" applyProtection="1">
      <alignment horizontal="left"/>
    </xf>
    <xf numFmtId="0" fontId="21" fillId="5" borderId="9" xfId="32" applyFont="1" applyFill="1" applyBorder="1" applyAlignment="1">
      <alignment vertical="top"/>
    </xf>
    <xf numFmtId="37" fontId="21" fillId="5" borderId="5" xfId="32" applyNumberFormat="1" applyFont="1" applyFill="1" applyBorder="1" applyAlignment="1" applyProtection="1">
      <alignment horizontal="left"/>
    </xf>
    <xf numFmtId="3" fontId="21" fillId="5" borderId="0" xfId="0" applyNumberFormat="1" applyFont="1" applyFill="1"/>
    <xf numFmtId="0" fontId="21" fillId="5" borderId="5" xfId="0" applyFont="1" applyFill="1" applyBorder="1" applyAlignment="1">
      <alignment vertical="top"/>
    </xf>
    <xf numFmtId="0" fontId="20" fillId="5" borderId="0" xfId="32" applyFont="1" applyFill="1" applyBorder="1" applyAlignment="1">
      <alignment vertical="top"/>
    </xf>
    <xf numFmtId="37" fontId="19" fillId="5" borderId="13" xfId="37" applyNumberFormat="1" applyFont="1" applyFill="1" applyBorder="1" applyProtection="1"/>
    <xf numFmtId="0" fontId="19" fillId="5" borderId="14" xfId="0" applyFont="1" applyFill="1" applyBorder="1" applyProtection="1"/>
    <xf numFmtId="0" fontId="21" fillId="5" borderId="14" xfId="32" applyFont="1" applyFill="1" applyBorder="1" applyAlignment="1">
      <alignment vertical="top"/>
    </xf>
    <xf numFmtId="0" fontId="24" fillId="5" borderId="0" xfId="0" applyFont="1" applyFill="1"/>
    <xf numFmtId="0" fontId="21" fillId="5" borderId="0" xfId="32" applyFont="1" applyFill="1" applyAlignment="1">
      <alignment vertical="top"/>
    </xf>
    <xf numFmtId="0" fontId="21" fillId="8" borderId="0" xfId="0" applyFont="1" applyFill="1" applyBorder="1"/>
    <xf numFmtId="37" fontId="21" fillId="8" borderId="16" xfId="35" applyNumberFormat="1" applyFont="1" applyFill="1" applyBorder="1" applyAlignment="1" applyProtection="1">
      <alignment horizontal="left"/>
    </xf>
    <xf numFmtId="0" fontId="21" fillId="8" borderId="17" xfId="32" applyFont="1" applyFill="1" applyBorder="1" applyAlignment="1">
      <alignment vertical="top"/>
    </xf>
    <xf numFmtId="0" fontId="19" fillId="7" borderId="0" xfId="33" applyFont="1" applyFill="1" applyBorder="1" applyProtection="1"/>
    <xf numFmtId="0" fontId="19" fillId="7" borderId="0" xfId="33" applyFont="1" applyFill="1" applyAlignment="1" applyProtection="1">
      <alignment horizontal="left"/>
    </xf>
    <xf numFmtId="0" fontId="21" fillId="5" borderId="0" xfId="33" applyFont="1" applyFill="1" applyProtection="1"/>
    <xf numFmtId="0" fontId="21" fillId="5" borderId="0" xfId="33" applyFont="1" applyFill="1"/>
    <xf numFmtId="37" fontId="20" fillId="5" borderId="0" xfId="33" applyNumberFormat="1" applyFont="1" applyFill="1" applyBorder="1" applyProtection="1"/>
    <xf numFmtId="37" fontId="21" fillId="5" borderId="0" xfId="33" applyNumberFormat="1" applyFont="1" applyFill="1" applyProtection="1"/>
    <xf numFmtId="37" fontId="21" fillId="5" borderId="0" xfId="33" applyNumberFormat="1" applyFont="1" applyFill="1" applyBorder="1" applyProtection="1"/>
    <xf numFmtId="37" fontId="20" fillId="5" borderId="0" xfId="33" applyNumberFormat="1" applyFont="1" applyFill="1" applyProtection="1"/>
    <xf numFmtId="37" fontId="21" fillId="5" borderId="7" xfId="33" applyNumberFormat="1" applyFont="1" applyFill="1" applyBorder="1" applyProtection="1"/>
    <xf numFmtId="0" fontId="21" fillId="5" borderId="0" xfId="33" applyFont="1" applyFill="1" applyBorder="1"/>
    <xf numFmtId="37" fontId="20" fillId="5" borderId="7" xfId="33" applyNumberFormat="1" applyFont="1" applyFill="1" applyBorder="1" applyProtection="1"/>
    <xf numFmtId="37" fontId="21" fillId="5" borderId="0" xfId="33" applyNumberFormat="1" applyFont="1" applyFill="1" applyBorder="1"/>
    <xf numFmtId="0" fontId="21" fillId="5" borderId="0" xfId="30" applyFont="1" applyFill="1"/>
    <xf numFmtId="37" fontId="21" fillId="5" borderId="0" xfId="33" applyNumberFormat="1" applyFont="1" applyFill="1"/>
    <xf numFmtId="165" fontId="21" fillId="5" borderId="0" xfId="49" applyNumberFormat="1" applyFont="1" applyFill="1" applyBorder="1"/>
    <xf numFmtId="164" fontId="21" fillId="6" borderId="0" xfId="48" applyNumberFormat="1" applyFont="1" applyFill="1" applyBorder="1" applyProtection="1"/>
    <xf numFmtId="0" fontId="21" fillId="6" borderId="0" xfId="48" applyFont="1" applyFill="1" applyBorder="1" applyProtection="1"/>
    <xf numFmtId="0" fontId="21" fillId="6" borderId="0" xfId="48" applyFont="1" applyFill="1" applyBorder="1"/>
    <xf numFmtId="166" fontId="22" fillId="8" borderId="15" xfId="39" applyFont="1" applyFill="1" applyBorder="1" applyProtection="1"/>
    <xf numFmtId="166" fontId="19" fillId="8" borderId="15" xfId="39" applyFont="1" applyFill="1" applyBorder="1" applyAlignment="1" applyProtection="1">
      <alignment horizontal="centerContinuous"/>
    </xf>
    <xf numFmtId="166" fontId="22" fillId="8" borderId="0" xfId="39" applyFont="1" applyFill="1" applyBorder="1" applyAlignment="1" applyProtection="1">
      <alignment horizontal="left"/>
    </xf>
    <xf numFmtId="166" fontId="22" fillId="8" borderId="0" xfId="39" applyFont="1" applyFill="1" applyBorder="1" applyProtection="1"/>
    <xf numFmtId="166" fontId="19" fillId="8" borderId="17" xfId="39" applyFont="1" applyFill="1" applyBorder="1" applyProtection="1"/>
    <xf numFmtId="166" fontId="22" fillId="8" borderId="17" xfId="39" applyFont="1" applyFill="1" applyBorder="1" applyProtection="1"/>
    <xf numFmtId="37" fontId="21" fillId="10" borderId="0" xfId="33" applyNumberFormat="1" applyFont="1" applyFill="1" applyProtection="1"/>
    <xf numFmtId="37" fontId="20" fillId="10" borderId="0" xfId="33" applyNumberFormat="1" applyFont="1" applyFill="1" applyProtection="1"/>
    <xf numFmtId="37" fontId="20" fillId="10" borderId="10" xfId="33" applyNumberFormat="1" applyFont="1" applyFill="1" applyBorder="1" applyProtection="1"/>
    <xf numFmtId="0" fontId="21" fillId="10" borderId="0" xfId="33" applyFont="1" applyFill="1"/>
    <xf numFmtId="0" fontId="20" fillId="10" borderId="0" xfId="33" applyFont="1" applyFill="1"/>
    <xf numFmtId="37" fontId="20" fillId="10" borderId="14" xfId="33" applyNumberFormat="1" applyFont="1" applyFill="1" applyBorder="1" applyProtection="1"/>
    <xf numFmtId="37" fontId="21" fillId="8" borderId="15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37" fontId="21" fillId="8" borderId="7" xfId="35" applyNumberFormat="1" applyFont="1" applyFill="1" applyBorder="1" applyAlignment="1" applyProtection="1">
      <alignment horizontal="left"/>
    </xf>
    <xf numFmtId="0" fontId="21" fillId="5" borderId="0" xfId="31" applyFont="1" applyFill="1" applyBorder="1"/>
    <xf numFmtId="37" fontId="21" fillId="5" borderId="0" xfId="31" applyNumberFormat="1" applyFont="1" applyFill="1" applyBorder="1" applyProtection="1"/>
    <xf numFmtId="0" fontId="22" fillId="5" borderId="0" xfId="31" applyFont="1" applyFill="1" applyBorder="1"/>
    <xf numFmtId="0" fontId="21" fillId="5" borderId="11" xfId="31" applyFont="1" applyFill="1" applyBorder="1"/>
    <xf numFmtId="0" fontId="21" fillId="10" borderId="0" xfId="31" applyFont="1" applyFill="1" applyBorder="1"/>
    <xf numFmtId="0" fontId="22" fillId="10" borderId="0" xfId="31" applyFont="1" applyFill="1" applyBorder="1"/>
    <xf numFmtId="0" fontId="21" fillId="5" borderId="0" xfId="31" applyFont="1" applyFill="1" applyBorder="1" applyAlignment="1">
      <alignment vertical="top"/>
    </xf>
    <xf numFmtId="0" fontId="19" fillId="5" borderId="0" xfId="31" applyFont="1" applyFill="1" applyBorder="1"/>
    <xf numFmtId="0" fontId="21" fillId="10" borderId="14" xfId="31" applyFont="1" applyFill="1" applyBorder="1"/>
    <xf numFmtId="0" fontId="22" fillId="10" borderId="14" xfId="31" applyFont="1" applyFill="1" applyBorder="1"/>
    <xf numFmtId="167" fontId="21" fillId="5" borderId="0" xfId="31" applyNumberFormat="1" applyFont="1" applyFill="1" applyBorder="1"/>
    <xf numFmtId="168" fontId="21" fillId="5" borderId="0" xfId="31" applyNumberFormat="1" applyFont="1" applyFill="1" applyBorder="1"/>
    <xf numFmtId="0" fontId="20" fillId="10" borderId="18" xfId="32" applyFont="1" applyFill="1" applyBorder="1" applyAlignment="1" applyProtection="1">
      <alignment horizontal="left"/>
    </xf>
    <xf numFmtId="37" fontId="22" fillId="10" borderId="19" xfId="0" applyNumberFormat="1" applyFont="1" applyFill="1" applyBorder="1" applyProtection="1"/>
    <xf numFmtId="0" fontId="21" fillId="10" borderId="19" xfId="32" applyFont="1" applyFill="1" applyBorder="1" applyAlignment="1">
      <alignment vertical="top"/>
    </xf>
    <xf numFmtId="0" fontId="17" fillId="4" borderId="19" xfId="0" applyFont="1" applyFill="1" applyBorder="1"/>
    <xf numFmtId="37" fontId="19" fillId="5" borderId="17" xfId="0" applyNumberFormat="1" applyFont="1" applyFill="1" applyBorder="1" applyProtection="1"/>
    <xf numFmtId="37" fontId="21" fillId="5" borderId="17" xfId="32" applyNumberFormat="1" applyFont="1" applyFill="1" applyBorder="1" applyAlignment="1" applyProtection="1">
      <alignment horizontal="left"/>
    </xf>
    <xf numFmtId="166" fontId="20" fillId="9" borderId="20" xfId="39" applyNumberFormat="1" applyFont="1" applyFill="1" applyBorder="1" applyAlignment="1" applyProtection="1">
      <alignment horizontal="center"/>
    </xf>
    <xf numFmtId="37" fontId="20" fillId="9" borderId="21" xfId="39" quotePrefix="1" applyNumberFormat="1" applyFont="1" applyFill="1" applyBorder="1" applyAlignment="1" applyProtection="1">
      <alignment horizontal="center"/>
    </xf>
    <xf numFmtId="37" fontId="20" fillId="9" borderId="21" xfId="39" applyNumberFormat="1" applyFont="1" applyFill="1" applyBorder="1" applyAlignment="1" applyProtection="1">
      <alignment horizontal="center"/>
    </xf>
    <xf numFmtId="37" fontId="26" fillId="8" borderId="21" xfId="38" applyNumberFormat="1" applyFont="1" applyFill="1" applyBorder="1" applyAlignment="1" applyProtection="1">
      <alignment horizontal="center"/>
    </xf>
    <xf numFmtId="37" fontId="21" fillId="9" borderId="22" xfId="39" applyNumberFormat="1" applyFont="1" applyFill="1" applyBorder="1" applyAlignment="1" applyProtection="1">
      <alignment horizontal="center"/>
    </xf>
    <xf numFmtId="0" fontId="21" fillId="8" borderId="21" xfId="0" applyFont="1" applyFill="1" applyBorder="1"/>
    <xf numFmtId="0" fontId="21" fillId="5" borderId="21" xfId="0" applyFont="1" applyFill="1" applyBorder="1"/>
    <xf numFmtId="167" fontId="21" fillId="8" borderId="21" xfId="0" applyNumberFormat="1" applyFont="1" applyFill="1" applyBorder="1" applyAlignment="1">
      <alignment horizontal="right" indent="1"/>
    </xf>
    <xf numFmtId="167" fontId="21" fillId="5" borderId="21" xfId="0" applyNumberFormat="1" applyFont="1" applyFill="1" applyBorder="1" applyAlignment="1">
      <alignment horizontal="right" indent="1"/>
    </xf>
    <xf numFmtId="167" fontId="21" fillId="8" borderId="22" xfId="0" applyNumberFormat="1" applyFont="1" applyFill="1" applyBorder="1" applyAlignment="1">
      <alignment horizontal="right" indent="1"/>
    </xf>
    <xf numFmtId="167" fontId="21" fillId="5" borderId="22" xfId="0" applyNumberFormat="1" applyFont="1" applyFill="1" applyBorder="1" applyAlignment="1">
      <alignment horizontal="right" indent="1"/>
    </xf>
    <xf numFmtId="167" fontId="20" fillId="10" borderId="23" xfId="0" applyNumberFormat="1" applyFont="1" applyFill="1" applyBorder="1" applyAlignment="1">
      <alignment horizontal="right" indent="1"/>
    </xf>
    <xf numFmtId="167" fontId="20" fillId="10" borderId="21" xfId="0" applyNumberFormat="1" applyFont="1" applyFill="1" applyBorder="1" applyAlignment="1">
      <alignment horizontal="right" indent="1"/>
    </xf>
    <xf numFmtId="167" fontId="20" fillId="8" borderId="21" xfId="0" applyNumberFormat="1" applyFont="1" applyFill="1" applyBorder="1" applyAlignment="1">
      <alignment horizontal="right" indent="1"/>
    </xf>
    <xf numFmtId="167" fontId="20" fillId="5" borderId="21" xfId="0" applyNumberFormat="1" applyFont="1" applyFill="1" applyBorder="1" applyAlignment="1">
      <alignment horizontal="right" indent="1"/>
    </xf>
    <xf numFmtId="167" fontId="21" fillId="8" borderId="24" xfId="0" applyNumberFormat="1" applyFont="1" applyFill="1" applyBorder="1" applyAlignment="1">
      <alignment horizontal="right" indent="1"/>
    </xf>
    <xf numFmtId="167" fontId="21" fillId="5" borderId="24" xfId="0" applyNumberFormat="1" applyFont="1" applyFill="1" applyBorder="1" applyAlignment="1">
      <alignment horizontal="right" indent="1"/>
    </xf>
    <xf numFmtId="167" fontId="19" fillId="5" borderId="21" xfId="0" applyNumberFormat="1" applyFont="1" applyFill="1" applyBorder="1" applyAlignment="1" applyProtection="1">
      <alignment horizontal="right" indent="1"/>
    </xf>
    <xf numFmtId="165" fontId="21" fillId="8" borderId="25" xfId="49" applyNumberFormat="1" applyFont="1" applyFill="1" applyBorder="1" applyAlignment="1">
      <alignment horizontal="right" indent="1"/>
    </xf>
    <xf numFmtId="165" fontId="21" fillId="5" borderId="25" xfId="49" applyNumberFormat="1" applyFont="1" applyFill="1" applyBorder="1" applyAlignment="1">
      <alignment horizontal="right" indent="1"/>
    </xf>
    <xf numFmtId="37" fontId="21" fillId="5" borderId="17" xfId="33" applyNumberFormat="1" applyFont="1" applyFill="1" applyBorder="1" applyProtection="1"/>
    <xf numFmtId="37" fontId="20" fillId="5" borderId="17" xfId="33" applyNumberFormat="1" applyFont="1" applyFill="1" applyBorder="1" applyProtection="1"/>
    <xf numFmtId="37" fontId="25" fillId="9" borderId="21" xfId="39" applyNumberFormat="1" applyFont="1" applyFill="1" applyBorder="1" applyAlignment="1" applyProtection="1">
      <alignment horizontal="center"/>
    </xf>
    <xf numFmtId="37" fontId="21" fillId="9" borderId="21" xfId="33" applyNumberFormat="1" applyFont="1" applyFill="1" applyBorder="1" applyAlignment="1" applyProtection="1">
      <alignment horizontal="right"/>
    </xf>
    <xf numFmtId="37" fontId="21" fillId="7" borderId="21" xfId="33" applyNumberFormat="1" applyFont="1" applyFill="1" applyBorder="1" applyAlignment="1" applyProtection="1">
      <alignment horizontal="right"/>
    </xf>
    <xf numFmtId="0" fontId="21" fillId="5" borderId="21" xfId="33" applyFont="1" applyFill="1" applyBorder="1"/>
    <xf numFmtId="37" fontId="21" fillId="8" borderId="21" xfId="33" applyNumberFormat="1" applyFont="1" applyFill="1" applyBorder="1" applyProtection="1"/>
    <xf numFmtId="37" fontId="21" fillId="5" borderId="21" xfId="33" applyNumberFormat="1" applyFont="1" applyFill="1" applyBorder="1" applyProtection="1"/>
    <xf numFmtId="37" fontId="21" fillId="8" borderId="21" xfId="33" applyNumberFormat="1" applyFont="1" applyFill="1" applyBorder="1" applyAlignment="1" applyProtection="1">
      <alignment horizontal="center"/>
    </xf>
    <xf numFmtId="37" fontId="21" fillId="5" borderId="21" xfId="33" applyNumberFormat="1" applyFont="1" applyFill="1" applyBorder="1" applyAlignment="1" applyProtection="1">
      <alignment horizontal="center"/>
    </xf>
    <xf numFmtId="167" fontId="21" fillId="8" borderId="21" xfId="33" applyNumberFormat="1" applyFont="1" applyFill="1" applyBorder="1" applyAlignment="1" applyProtection="1">
      <alignment horizontal="right" indent="1"/>
    </xf>
    <xf numFmtId="167" fontId="21" fillId="5" borderId="21" xfId="33" applyNumberFormat="1" applyFont="1" applyFill="1" applyBorder="1" applyAlignment="1" applyProtection="1">
      <alignment horizontal="right" indent="1"/>
    </xf>
    <xf numFmtId="167" fontId="21" fillId="8" borderId="22" xfId="33" applyNumberFormat="1" applyFont="1" applyFill="1" applyBorder="1" applyAlignment="1" applyProtection="1">
      <alignment horizontal="right" indent="1"/>
    </xf>
    <xf numFmtId="167" fontId="21" fillId="5" borderId="22" xfId="33" applyNumberFormat="1" applyFont="1" applyFill="1" applyBorder="1" applyAlignment="1" applyProtection="1">
      <alignment horizontal="right" indent="1"/>
    </xf>
    <xf numFmtId="167" fontId="20" fillId="10" borderId="21" xfId="33" applyNumberFormat="1" applyFont="1" applyFill="1" applyBorder="1" applyAlignment="1" applyProtection="1">
      <alignment horizontal="right" indent="1"/>
    </xf>
    <xf numFmtId="0" fontId="21" fillId="8" borderId="21" xfId="33" applyFont="1" applyFill="1" applyBorder="1" applyAlignment="1">
      <alignment horizontal="right" indent="1"/>
    </xf>
    <xf numFmtId="0" fontId="21" fillId="5" borderId="21" xfId="33" applyFont="1" applyFill="1" applyBorder="1" applyAlignment="1">
      <alignment horizontal="right" indent="1"/>
    </xf>
    <xf numFmtId="167" fontId="20" fillId="10" borderId="26" xfId="33" applyNumberFormat="1" applyFont="1" applyFill="1" applyBorder="1" applyAlignment="1" applyProtection="1">
      <alignment horizontal="right" indent="1"/>
    </xf>
    <xf numFmtId="167" fontId="21" fillId="8" borderId="21" xfId="33" applyNumberFormat="1" applyFont="1" applyFill="1" applyBorder="1" applyAlignment="1">
      <alignment horizontal="right" indent="1"/>
    </xf>
    <xf numFmtId="167" fontId="21" fillId="5" borderId="21" xfId="33" applyNumberFormat="1" applyFont="1" applyFill="1" applyBorder="1" applyAlignment="1">
      <alignment horizontal="right" indent="1"/>
    </xf>
    <xf numFmtId="165" fontId="20" fillId="10" borderId="25" xfId="49" applyNumberFormat="1" applyFont="1" applyFill="1" applyBorder="1" applyAlignment="1" applyProtection="1">
      <alignment horizontal="right" indent="1"/>
    </xf>
    <xf numFmtId="37" fontId="21" fillId="8" borderId="17" xfId="35" applyNumberFormat="1" applyFont="1" applyFill="1" applyBorder="1" applyAlignment="1" applyProtection="1">
      <alignment horizontal="left"/>
    </xf>
    <xf numFmtId="0" fontId="21" fillId="5" borderId="28" xfId="31" applyFont="1" applyFill="1" applyBorder="1"/>
    <xf numFmtId="0" fontId="21" fillId="5" borderId="28" xfId="31" applyFont="1" applyFill="1" applyBorder="1" applyAlignment="1">
      <alignment vertical="top"/>
    </xf>
    <xf numFmtId="0" fontId="21" fillId="5" borderId="27" xfId="31" applyFont="1" applyFill="1" applyBorder="1"/>
    <xf numFmtId="167" fontId="21" fillId="5" borderId="27" xfId="31" applyNumberFormat="1" applyFont="1" applyFill="1" applyBorder="1"/>
    <xf numFmtId="0" fontId="21" fillId="8" borderId="21" xfId="31" applyFont="1" applyFill="1" applyBorder="1"/>
    <xf numFmtId="0" fontId="21" fillId="5" borderId="21" xfId="31" applyFont="1" applyFill="1" applyBorder="1"/>
    <xf numFmtId="167" fontId="21" fillId="8" borderId="21" xfId="31" applyNumberFormat="1" applyFont="1" applyFill="1" applyBorder="1" applyAlignment="1" applyProtection="1">
      <alignment horizontal="right" indent="1"/>
    </xf>
    <xf numFmtId="167" fontId="21" fillId="5" borderId="21" xfId="31" applyNumberFormat="1" applyFont="1" applyFill="1" applyBorder="1" applyAlignment="1" applyProtection="1">
      <alignment horizontal="right" indent="1"/>
    </xf>
    <xf numFmtId="167" fontId="21" fillId="8" borderId="29" xfId="31" applyNumberFormat="1" applyFont="1" applyFill="1" applyBorder="1" applyAlignment="1" applyProtection="1">
      <alignment horizontal="right" indent="1"/>
    </xf>
    <xf numFmtId="167" fontId="21" fillId="5" borderId="29" xfId="31" applyNumberFormat="1" applyFont="1" applyFill="1" applyBorder="1" applyAlignment="1" applyProtection="1">
      <alignment horizontal="right" indent="1"/>
    </xf>
    <xf numFmtId="167" fontId="20" fillId="10" borderId="21" xfId="31" applyNumberFormat="1" applyFont="1" applyFill="1" applyBorder="1" applyAlignment="1" applyProtection="1">
      <alignment horizontal="right" indent="1"/>
    </xf>
    <xf numFmtId="167" fontId="20" fillId="8" borderId="21" xfId="31" applyNumberFormat="1" applyFont="1" applyFill="1" applyBorder="1" applyAlignment="1" applyProtection="1">
      <alignment horizontal="right" indent="1"/>
    </xf>
    <xf numFmtId="167" fontId="20" fillId="5" borderId="21" xfId="31" applyNumberFormat="1" applyFont="1" applyFill="1" applyBorder="1" applyAlignment="1" applyProtection="1">
      <alignment horizontal="right" indent="1"/>
    </xf>
    <xf numFmtId="167" fontId="20" fillId="10" borderId="25" xfId="31" applyNumberFormat="1" applyFont="1" applyFill="1" applyBorder="1" applyAlignment="1" applyProtection="1">
      <alignment horizontal="right" indent="1"/>
    </xf>
    <xf numFmtId="166" fontId="21" fillId="5" borderId="0" xfId="37" applyFont="1" applyFill="1" applyBorder="1"/>
    <xf numFmtId="167" fontId="22" fillId="5" borderId="0" xfId="37" applyNumberFormat="1" applyFont="1" applyFill="1" applyBorder="1" applyAlignment="1" applyProtection="1">
      <alignment horizontal="right"/>
    </xf>
    <xf numFmtId="3" fontId="21" fillId="5" borderId="0" xfId="0" applyNumberFormat="1" applyFont="1" applyFill="1" applyBorder="1"/>
    <xf numFmtId="166" fontId="20" fillId="5" borderId="0" xfId="37" applyFont="1" applyFill="1" applyBorder="1"/>
    <xf numFmtId="0" fontId="20" fillId="5" borderId="0" xfId="0" applyFont="1" applyFill="1" applyBorder="1" applyAlignment="1">
      <alignment wrapText="1"/>
    </xf>
    <xf numFmtId="0" fontId="20" fillId="5" borderId="0" xfId="36" applyFont="1" applyFill="1" applyBorder="1"/>
    <xf numFmtId="0" fontId="20" fillId="5" borderId="0" xfId="0" applyFont="1" applyFill="1" applyBorder="1"/>
    <xf numFmtId="0" fontId="21" fillId="5" borderId="0" xfId="0" applyFont="1" applyFill="1" applyBorder="1" applyAlignment="1">
      <alignment wrapText="1"/>
    </xf>
    <xf numFmtId="0" fontId="21" fillId="5" borderId="0" xfId="36" applyFont="1" applyFill="1" applyBorder="1"/>
    <xf numFmtId="0" fontId="21" fillId="5" borderId="0" xfId="0" applyFont="1" applyFill="1" applyBorder="1" applyAlignment="1">
      <alignment vertical="top"/>
    </xf>
    <xf numFmtId="0" fontId="20" fillId="5" borderId="0" xfId="0" applyNumberFormat="1" applyFont="1" applyFill="1" applyBorder="1" applyAlignment="1">
      <alignment vertical="center"/>
    </xf>
    <xf numFmtId="0" fontId="21" fillId="5" borderId="0" xfId="0" applyNumberFormat="1" applyFont="1" applyFill="1" applyBorder="1" applyAlignment="1">
      <alignment vertical="center"/>
    </xf>
    <xf numFmtId="0" fontId="20" fillId="8" borderId="0" xfId="36" applyFont="1" applyFill="1" applyBorder="1" applyAlignment="1" applyProtection="1">
      <alignment horizontal="left"/>
    </xf>
    <xf numFmtId="0" fontId="21" fillId="11" borderId="0" xfId="36" applyFont="1" applyFill="1" applyBorder="1"/>
    <xf numFmtId="0" fontId="21" fillId="11" borderId="7" xfId="38" applyFont="1" applyFill="1" applyBorder="1"/>
    <xf numFmtId="0" fontId="21" fillId="8" borderId="7" xfId="0" applyFont="1" applyFill="1" applyBorder="1"/>
    <xf numFmtId="0" fontId="21" fillId="11" borderId="7" xfId="36" applyFont="1" applyFill="1" applyBorder="1"/>
    <xf numFmtId="0" fontId="21" fillId="10" borderId="0" xfId="0" applyFont="1" applyFill="1" applyBorder="1"/>
    <xf numFmtId="0" fontId="20" fillId="10" borderId="0" xfId="0" applyNumberFormat="1" applyFont="1" applyFill="1" applyBorder="1" applyAlignment="1">
      <alignment vertical="center"/>
    </xf>
    <xf numFmtId="166" fontId="21" fillId="10" borderId="0" xfId="37" applyFont="1" applyFill="1" applyBorder="1"/>
    <xf numFmtId="0" fontId="20" fillId="10" borderId="0" xfId="0" applyFont="1" applyFill="1" applyBorder="1"/>
    <xf numFmtId="166" fontId="20" fillId="10" borderId="0" xfId="37" applyFont="1" applyFill="1" applyBorder="1"/>
    <xf numFmtId="0" fontId="20" fillId="11" borderId="15" xfId="36" applyFont="1" applyFill="1" applyBorder="1"/>
    <xf numFmtId="0" fontId="20" fillId="5" borderId="14" xfId="36" applyFont="1" applyFill="1" applyBorder="1"/>
    <xf numFmtId="0" fontId="20" fillId="5" borderId="14" xfId="0" applyFont="1" applyFill="1" applyBorder="1"/>
    <xf numFmtId="0" fontId="20" fillId="5" borderId="14" xfId="0" applyNumberFormat="1" applyFont="1" applyFill="1" applyBorder="1" applyAlignment="1">
      <alignment vertical="center"/>
    </xf>
    <xf numFmtId="0" fontId="20" fillId="8" borderId="20" xfId="38" applyFont="1" applyFill="1" applyBorder="1" applyAlignment="1">
      <alignment horizontal="center"/>
    </xf>
    <xf numFmtId="37" fontId="25" fillId="8" borderId="21" xfId="38" applyNumberFormat="1" applyFont="1" applyFill="1" applyBorder="1" applyAlignment="1" applyProtection="1">
      <alignment horizontal="center"/>
    </xf>
    <xf numFmtId="15" fontId="19" fillId="8" borderId="30" xfId="31" applyNumberFormat="1" applyFont="1" applyFill="1" applyBorder="1" applyAlignment="1">
      <alignment horizontal="center"/>
    </xf>
    <xf numFmtId="166" fontId="21" fillId="8" borderId="21" xfId="37" applyFont="1" applyFill="1" applyBorder="1"/>
    <xf numFmtId="3" fontId="20" fillId="5" borderId="21" xfId="37" applyNumberFormat="1" applyFont="1" applyFill="1" applyBorder="1"/>
    <xf numFmtId="166" fontId="21" fillId="5" borderId="21" xfId="37" applyFont="1" applyFill="1" applyBorder="1"/>
    <xf numFmtId="3" fontId="20" fillId="5" borderId="31" xfId="37" applyNumberFormat="1" applyFont="1" applyFill="1" applyBorder="1"/>
    <xf numFmtId="167" fontId="22" fillId="8" borderId="21" xfId="37" applyNumberFormat="1" applyFont="1" applyFill="1" applyBorder="1" applyAlignment="1" applyProtection="1">
      <alignment horizontal="right"/>
    </xf>
    <xf numFmtId="167" fontId="22" fillId="5" borderId="21" xfId="37" applyNumberFormat="1" applyFont="1" applyFill="1" applyBorder="1" applyAlignment="1" applyProtection="1">
      <alignment horizontal="right"/>
    </xf>
    <xf numFmtId="0" fontId="29" fillId="5" borderId="0" xfId="0" applyNumberFormat="1" applyFont="1" applyFill="1" applyBorder="1" applyAlignment="1">
      <alignment vertical="center"/>
    </xf>
    <xf numFmtId="15" fontId="29" fillId="5" borderId="0" xfId="30" applyNumberFormat="1" applyFont="1" applyFill="1" applyBorder="1" applyAlignment="1">
      <alignment horizontal="left"/>
    </xf>
    <xf numFmtId="0" fontId="24" fillId="5" borderId="15" xfId="30" applyFont="1" applyFill="1" applyBorder="1" applyAlignment="1"/>
    <xf numFmtId="0" fontId="24" fillId="5" borderId="0" xfId="30" applyFont="1" applyFill="1" applyBorder="1" applyAlignment="1"/>
    <xf numFmtId="167" fontId="19" fillId="8" borderId="21" xfId="37" applyNumberFormat="1" applyFont="1" applyFill="1" applyBorder="1" applyAlignment="1" applyProtection="1">
      <alignment horizontal="right" indent="1"/>
    </xf>
    <xf numFmtId="167" fontId="19" fillId="5" borderId="21" xfId="37" applyNumberFormat="1" applyFont="1" applyFill="1" applyBorder="1" applyAlignment="1" applyProtection="1">
      <alignment horizontal="right" indent="1"/>
    </xf>
    <xf numFmtId="167" fontId="22" fillId="8" borderId="21" xfId="37" applyNumberFormat="1" applyFont="1" applyFill="1" applyBorder="1" applyAlignment="1" applyProtection="1">
      <alignment horizontal="right" indent="1"/>
    </xf>
    <xf numFmtId="167" fontId="22" fillId="5" borderId="21" xfId="37" applyNumberFormat="1" applyFont="1" applyFill="1" applyBorder="1" applyAlignment="1" applyProtection="1">
      <alignment horizontal="right" indent="1"/>
    </xf>
    <xf numFmtId="3" fontId="22" fillId="5" borderId="21" xfId="37" applyNumberFormat="1" applyFont="1" applyFill="1" applyBorder="1" applyAlignment="1" applyProtection="1">
      <alignment horizontal="right" indent="1"/>
    </xf>
    <xf numFmtId="167" fontId="20" fillId="8" borderId="21" xfId="37" applyNumberFormat="1" applyFont="1" applyFill="1" applyBorder="1" applyAlignment="1" applyProtection="1">
      <alignment horizontal="right" indent="1"/>
    </xf>
    <xf numFmtId="167" fontId="20" fillId="5" borderId="21" xfId="37" applyNumberFormat="1" applyFont="1" applyFill="1" applyBorder="1" applyAlignment="1" applyProtection="1">
      <alignment horizontal="right" indent="1"/>
    </xf>
    <xf numFmtId="3" fontId="22" fillId="8" borderId="21" xfId="37" applyNumberFormat="1" applyFont="1" applyFill="1" applyBorder="1" applyAlignment="1" applyProtection="1">
      <alignment horizontal="right" indent="1"/>
    </xf>
    <xf numFmtId="3" fontId="21" fillId="8" borderId="21" xfId="36" applyNumberFormat="1" applyFont="1" applyFill="1" applyBorder="1" applyAlignment="1">
      <alignment horizontal="right" indent="1"/>
    </xf>
    <xf numFmtId="3" fontId="21" fillId="5" borderId="21" xfId="36" applyNumberFormat="1" applyFont="1" applyFill="1" applyBorder="1" applyAlignment="1">
      <alignment horizontal="right" indent="1"/>
    </xf>
    <xf numFmtId="2" fontId="20" fillId="8" borderId="21" xfId="0" applyNumberFormat="1" applyFont="1" applyFill="1" applyBorder="1" applyAlignment="1">
      <alignment horizontal="right" indent="1"/>
    </xf>
    <xf numFmtId="2" fontId="20" fillId="5" borderId="21" xfId="0" applyNumberFormat="1" applyFont="1" applyFill="1" applyBorder="1" applyAlignment="1">
      <alignment horizontal="right" indent="1"/>
    </xf>
    <xf numFmtId="2" fontId="20" fillId="8" borderId="25" xfId="0" applyNumberFormat="1" applyFont="1" applyFill="1" applyBorder="1" applyAlignment="1">
      <alignment horizontal="right" indent="1"/>
    </xf>
    <xf numFmtId="2" fontId="20" fillId="5" borderId="25" xfId="0" applyNumberFormat="1" applyFont="1" applyFill="1" applyBorder="1" applyAlignment="1">
      <alignment horizontal="right" indent="1"/>
    </xf>
    <xf numFmtId="167" fontId="21" fillId="5" borderId="21" xfId="37" applyNumberFormat="1" applyFont="1" applyFill="1" applyBorder="1" applyAlignment="1">
      <alignment horizontal="right" indent="1"/>
    </xf>
    <xf numFmtId="167" fontId="21" fillId="8" borderId="21" xfId="37" applyNumberFormat="1" applyFont="1" applyFill="1" applyBorder="1" applyAlignment="1">
      <alignment horizontal="right" indent="1"/>
    </xf>
    <xf numFmtId="167" fontId="20" fillId="5" borderId="21" xfId="37" applyNumberFormat="1" applyFont="1" applyFill="1" applyBorder="1" applyAlignment="1">
      <alignment horizontal="right" indent="1"/>
    </xf>
    <xf numFmtId="167" fontId="22" fillId="10" borderId="21" xfId="37" applyNumberFormat="1" applyFont="1" applyFill="1" applyBorder="1" applyAlignment="1" applyProtection="1">
      <alignment horizontal="right" indent="1"/>
    </xf>
    <xf numFmtId="167" fontId="20" fillId="10" borderId="21" xfId="37" applyNumberFormat="1" applyFont="1" applyFill="1" applyBorder="1" applyAlignment="1">
      <alignment horizontal="right" indent="1"/>
    </xf>
    <xf numFmtId="167" fontId="20" fillId="8" borderId="21" xfId="37" applyNumberFormat="1" applyFont="1" applyFill="1" applyBorder="1" applyAlignment="1">
      <alignment horizontal="right" indent="1"/>
    </xf>
    <xf numFmtId="164" fontId="21" fillId="5" borderId="0" xfId="30" applyNumberFormat="1" applyFont="1" applyFill="1" applyBorder="1"/>
    <xf numFmtId="0" fontId="21" fillId="5" borderId="0" xfId="30" applyFont="1" applyFill="1" applyBorder="1"/>
    <xf numFmtId="0" fontId="20" fillId="5" borderId="0" xfId="30" applyFont="1" applyFill="1" applyBorder="1"/>
    <xf numFmtId="170" fontId="21" fillId="5" borderId="0" xfId="30" applyNumberFormat="1" applyFont="1" applyFill="1" applyBorder="1"/>
    <xf numFmtId="0" fontId="21" fillId="5" borderId="0" xfId="48" applyFont="1" applyFill="1" applyBorder="1"/>
    <xf numFmtId="0" fontId="31" fillId="5" borderId="0" xfId="30" applyFont="1" applyFill="1" applyBorder="1"/>
    <xf numFmtId="0" fontId="30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1" fillId="5" borderId="0" xfId="30" applyFont="1" applyFill="1" applyBorder="1" applyAlignment="1">
      <alignment horizontal="left" indent="1"/>
    </xf>
    <xf numFmtId="0" fontId="21" fillId="5" borderId="0" xfId="30" applyFont="1" applyFill="1" applyBorder="1" applyAlignment="1">
      <alignment horizontal="left"/>
    </xf>
    <xf numFmtId="0" fontId="20" fillId="5" borderId="0" xfId="30" applyFont="1" applyFill="1" applyBorder="1" applyAlignment="1">
      <alignment horizontal="left"/>
    </xf>
    <xf numFmtId="49" fontId="20" fillId="5" borderId="0" xfId="30" applyNumberFormat="1" applyFont="1" applyFill="1" applyBorder="1"/>
    <xf numFmtId="0" fontId="20" fillId="5" borderId="0" xfId="34" applyFont="1" applyFill="1" applyBorder="1" applyAlignment="1">
      <alignment horizontal="left"/>
    </xf>
    <xf numFmtId="0" fontId="21" fillId="5" borderId="0" xfId="34" applyFont="1" applyFill="1" applyBorder="1" applyAlignment="1">
      <alignment horizontal="left" indent="1"/>
    </xf>
    <xf numFmtId="170" fontId="20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1" fillId="8" borderId="0" xfId="30" applyFont="1" applyFill="1" applyBorder="1"/>
    <xf numFmtId="0" fontId="29" fillId="5" borderId="0" xfId="30" applyFont="1" applyFill="1" applyBorder="1"/>
    <xf numFmtId="164" fontId="29" fillId="5" borderId="0" xfId="30" applyNumberFormat="1" applyFont="1" applyFill="1" applyBorder="1"/>
    <xf numFmtId="0" fontId="20" fillId="8" borderId="15" xfId="30" applyFont="1" applyFill="1" applyBorder="1" applyAlignment="1">
      <alignment horizontal="left"/>
    </xf>
    <xf numFmtId="0" fontId="20" fillId="5" borderId="14" xfId="30" applyFont="1" applyFill="1" applyBorder="1"/>
    <xf numFmtId="0" fontId="20" fillId="10" borderId="0" xfId="30" applyFont="1" applyFill="1" applyBorder="1"/>
    <xf numFmtId="0" fontId="29" fillId="8" borderId="32" xfId="30" applyFont="1" applyFill="1" applyBorder="1"/>
    <xf numFmtId="0" fontId="21" fillId="8" borderId="21" xfId="30" applyFont="1" applyFill="1" applyBorder="1"/>
    <xf numFmtId="15" fontId="20" fillId="5" borderId="21" xfId="30" applyNumberFormat="1" applyFont="1" applyFill="1" applyBorder="1" applyAlignment="1">
      <alignment horizontal="center"/>
    </xf>
    <xf numFmtId="169" fontId="21" fillId="8" borderId="21" xfId="30" applyNumberFormat="1" applyFont="1" applyFill="1" applyBorder="1" applyAlignment="1">
      <alignment horizontal="right" indent="1"/>
    </xf>
    <xf numFmtId="169" fontId="21" fillId="5" borderId="21" xfId="30" applyNumberFormat="1" applyFont="1" applyFill="1" applyBorder="1" applyAlignment="1">
      <alignment horizontal="right" indent="1"/>
    </xf>
    <xf numFmtId="164" fontId="21" fillId="8" borderId="21" xfId="30" applyNumberFormat="1" applyFont="1" applyFill="1" applyBorder="1" applyAlignment="1">
      <alignment horizontal="right" indent="1"/>
    </xf>
    <xf numFmtId="164" fontId="19" fillId="5" borderId="21" xfId="30" applyNumberFormat="1" applyFont="1" applyFill="1" applyBorder="1" applyAlignment="1">
      <alignment horizontal="right" indent="1"/>
    </xf>
    <xf numFmtId="164" fontId="21" fillId="5" borderId="21" xfId="30" applyNumberFormat="1" applyFont="1" applyFill="1" applyBorder="1" applyAlignment="1">
      <alignment horizontal="right" indent="1"/>
    </xf>
    <xf numFmtId="0" fontId="21" fillId="8" borderId="21" xfId="30" applyFont="1" applyFill="1" applyBorder="1" applyAlignment="1">
      <alignment horizontal="right" indent="1"/>
    </xf>
    <xf numFmtId="15" fontId="20" fillId="8" borderId="21" xfId="30" quotePrefix="1" applyNumberFormat="1" applyFont="1" applyFill="1" applyBorder="1" applyAlignment="1">
      <alignment horizontal="right" indent="1"/>
    </xf>
    <xf numFmtId="169" fontId="20" fillId="5" borderId="21" xfId="30" applyNumberFormat="1" applyFont="1" applyFill="1" applyBorder="1" applyAlignment="1">
      <alignment horizontal="right" indent="1"/>
    </xf>
    <xf numFmtId="165" fontId="21" fillId="10" borderId="21" xfId="49" applyNumberFormat="1" applyFont="1" applyFill="1" applyBorder="1" applyAlignment="1">
      <alignment horizontal="right" indent="1"/>
    </xf>
    <xf numFmtId="164" fontId="21" fillId="10" borderId="21" xfId="30" applyNumberFormat="1" applyFont="1" applyFill="1" applyBorder="1" applyAlignment="1">
      <alignment horizontal="right" indent="1"/>
    </xf>
    <xf numFmtId="165" fontId="21" fillId="8" borderId="21" xfId="49" applyNumberFormat="1" applyFont="1" applyFill="1" applyBorder="1" applyAlignment="1">
      <alignment horizontal="right" indent="1"/>
    </xf>
    <xf numFmtId="165" fontId="21" fillId="5" borderId="21" xfId="49" applyNumberFormat="1" applyFont="1" applyFill="1" applyBorder="1" applyAlignment="1">
      <alignment horizontal="right" indent="1"/>
    </xf>
    <xf numFmtId="165" fontId="20" fillId="8" borderId="21" xfId="49" applyNumberFormat="1" applyFont="1" applyFill="1" applyBorder="1" applyAlignment="1">
      <alignment horizontal="right" indent="1"/>
    </xf>
    <xf numFmtId="165" fontId="20" fillId="5" borderId="21" xfId="49" applyNumberFormat="1" applyFont="1" applyFill="1" applyBorder="1" applyAlignment="1">
      <alignment horizontal="right" indent="1"/>
    </xf>
    <xf numFmtId="3" fontId="20" fillId="8" borderId="21" xfId="49" applyNumberFormat="1" applyFont="1" applyFill="1" applyBorder="1" applyAlignment="1">
      <alignment horizontal="right" indent="1"/>
    </xf>
    <xf numFmtId="3" fontId="20" fillId="5" borderId="21" xfId="49" applyNumberFormat="1" applyFont="1" applyFill="1" applyBorder="1" applyAlignment="1">
      <alignment horizontal="right" indent="1"/>
    </xf>
    <xf numFmtId="3" fontId="20" fillId="11" borderId="21" xfId="30" applyNumberFormat="1" applyFont="1" applyFill="1" applyBorder="1" applyAlignment="1">
      <alignment horizontal="right" indent="1"/>
    </xf>
    <xf numFmtId="3" fontId="21" fillId="11" borderId="21" xfId="30" applyNumberFormat="1" applyFont="1" applyFill="1" applyBorder="1" applyAlignment="1">
      <alignment horizontal="right" indent="1"/>
    </xf>
    <xf numFmtId="3" fontId="21" fillId="5" borderId="21" xfId="49" applyNumberFormat="1" applyFont="1" applyFill="1" applyBorder="1" applyAlignment="1">
      <alignment horizontal="right" indent="1"/>
    </xf>
    <xf numFmtId="165" fontId="20" fillId="11" borderId="21" xfId="49" applyNumberFormat="1" applyFont="1" applyFill="1" applyBorder="1" applyAlignment="1">
      <alignment horizontal="right" indent="1"/>
    </xf>
    <xf numFmtId="165" fontId="21" fillId="11" borderId="21" xfId="49" applyNumberFormat="1" applyFont="1" applyFill="1" applyBorder="1" applyAlignment="1">
      <alignment horizontal="right" indent="1"/>
    </xf>
    <xf numFmtId="0" fontId="21" fillId="10" borderId="21" xfId="30" applyFont="1" applyFill="1" applyBorder="1" applyAlignment="1">
      <alignment horizontal="right" indent="1"/>
    </xf>
    <xf numFmtId="3" fontId="21" fillId="8" borderId="21" xfId="30" applyNumberFormat="1" applyFont="1" applyFill="1" applyBorder="1" applyAlignment="1">
      <alignment horizontal="right" indent="1"/>
    </xf>
    <xf numFmtId="3" fontId="21" fillId="5" borderId="21" xfId="30" applyNumberFormat="1" applyFont="1" applyFill="1" applyBorder="1" applyAlignment="1">
      <alignment horizontal="right" indent="1"/>
    </xf>
    <xf numFmtId="3" fontId="20" fillId="8" borderId="21" xfId="30" applyNumberFormat="1" applyFont="1" applyFill="1" applyBorder="1" applyAlignment="1">
      <alignment horizontal="right" indent="1"/>
    </xf>
    <xf numFmtId="3" fontId="20" fillId="5" borderId="21" xfId="30" applyNumberFormat="1" applyFont="1" applyFill="1" applyBorder="1" applyAlignment="1">
      <alignment horizontal="right" indent="1"/>
    </xf>
    <xf numFmtId="164" fontId="20" fillId="8" borderId="21" xfId="30" applyNumberFormat="1" applyFont="1" applyFill="1" applyBorder="1" applyAlignment="1">
      <alignment horizontal="right" indent="1"/>
    </xf>
    <xf numFmtId="164" fontId="20" fillId="5" borderId="21" xfId="30" applyNumberFormat="1" applyFont="1" applyFill="1" applyBorder="1" applyAlignment="1">
      <alignment horizontal="right" indent="1"/>
    </xf>
    <xf numFmtId="170" fontId="21" fillId="10" borderId="21" xfId="30" applyNumberFormat="1" applyFont="1" applyFill="1" applyBorder="1" applyAlignment="1">
      <alignment horizontal="right" indent="1"/>
    </xf>
    <xf numFmtId="170" fontId="21" fillId="5" borderId="21" xfId="30" applyNumberFormat="1" applyFont="1" applyFill="1" applyBorder="1" applyAlignment="1">
      <alignment horizontal="right" indent="1"/>
    </xf>
    <xf numFmtId="0" fontId="20" fillId="8" borderId="21" xfId="30" applyFont="1" applyFill="1" applyBorder="1" applyAlignment="1">
      <alignment horizontal="right" indent="1"/>
    </xf>
    <xf numFmtId="0" fontId="20" fillId="5" borderId="21" xfId="30" applyFont="1" applyFill="1" applyBorder="1" applyAlignment="1">
      <alignment horizontal="right" indent="1"/>
    </xf>
    <xf numFmtId="15" fontId="20" fillId="10" borderId="21" xfId="30" quotePrefix="1" applyNumberFormat="1" applyFont="1" applyFill="1" applyBorder="1" applyAlignment="1">
      <alignment horizontal="right" indent="1"/>
    </xf>
    <xf numFmtId="1" fontId="20" fillId="8" borderId="21" xfId="30" applyNumberFormat="1" applyFont="1" applyFill="1" applyBorder="1" applyAlignment="1">
      <alignment horizontal="right" indent="1"/>
    </xf>
    <xf numFmtId="9" fontId="21" fillId="8" borderId="21" xfId="49" applyNumberFormat="1" applyFont="1" applyFill="1" applyBorder="1" applyAlignment="1">
      <alignment horizontal="right" indent="1"/>
    </xf>
    <xf numFmtId="9" fontId="21" fillId="5" borderId="21" xfId="49" applyNumberFormat="1" applyFont="1" applyFill="1" applyBorder="1" applyAlignment="1">
      <alignment horizontal="right" indent="1"/>
    </xf>
    <xf numFmtId="9" fontId="21" fillId="8" borderId="21" xfId="30" applyNumberFormat="1" applyFont="1" applyFill="1" applyBorder="1" applyAlignment="1">
      <alignment horizontal="right" indent="1"/>
    </xf>
    <xf numFmtId="9" fontId="21" fillId="5" borderId="21" xfId="30" applyNumberFormat="1" applyFont="1" applyFill="1" applyBorder="1" applyAlignment="1">
      <alignment horizontal="right" indent="1"/>
    </xf>
    <xf numFmtId="3" fontId="20" fillId="8" borderId="25" xfId="30" applyNumberFormat="1" applyFont="1" applyFill="1" applyBorder="1" applyAlignment="1">
      <alignment horizontal="right" indent="1"/>
    </xf>
    <xf numFmtId="3" fontId="20" fillId="5" borderId="25" xfId="30" applyNumberFormat="1" applyFont="1" applyFill="1" applyBorder="1" applyAlignment="1">
      <alignment horizontal="right" indent="1"/>
    </xf>
    <xf numFmtId="0" fontId="20" fillId="5" borderId="12" xfId="30" applyFont="1" applyFill="1" applyBorder="1"/>
    <xf numFmtId="164" fontId="20" fillId="8" borderId="33" xfId="30" applyNumberFormat="1" applyFont="1" applyFill="1" applyBorder="1" applyAlignment="1">
      <alignment horizontal="right" indent="1"/>
    </xf>
    <xf numFmtId="164" fontId="20" fillId="5" borderId="33" xfId="30" applyNumberFormat="1" applyFont="1" applyFill="1" applyBorder="1" applyAlignment="1">
      <alignment horizontal="right" indent="1"/>
    </xf>
    <xf numFmtId="0" fontId="20" fillId="5" borderId="12" xfId="0" applyNumberFormat="1" applyFont="1" applyFill="1" applyBorder="1" applyAlignment="1">
      <alignment vertical="center"/>
    </xf>
    <xf numFmtId="166" fontId="21" fillId="5" borderId="12" xfId="37" applyFont="1" applyFill="1" applyBorder="1"/>
    <xf numFmtId="167" fontId="22" fillId="8" borderId="33" xfId="37" applyNumberFormat="1" applyFont="1" applyFill="1" applyBorder="1" applyAlignment="1" applyProtection="1">
      <alignment horizontal="right" indent="1"/>
    </xf>
    <xf numFmtId="167" fontId="22" fillId="5" borderId="33" xfId="37" applyNumberFormat="1" applyFont="1" applyFill="1" applyBorder="1" applyAlignment="1" applyProtection="1">
      <alignment horizontal="right" indent="1"/>
    </xf>
    <xf numFmtId="167" fontId="20" fillId="5" borderId="33" xfId="37" applyNumberFormat="1" applyFont="1" applyFill="1" applyBorder="1" applyAlignment="1">
      <alignment horizontal="right" indent="1"/>
    </xf>
    <xf numFmtId="0" fontId="21" fillId="5" borderId="34" xfId="30" applyFont="1" applyFill="1" applyBorder="1"/>
    <xf numFmtId="164" fontId="21" fillId="8" borderId="35" xfId="30" applyNumberFormat="1" applyFont="1" applyFill="1" applyBorder="1" applyAlignment="1">
      <alignment horizontal="right" indent="1"/>
    </xf>
    <xf numFmtId="164" fontId="21" fillId="5" borderId="35" xfId="30" applyNumberFormat="1" applyFont="1" applyFill="1" applyBorder="1" applyAlignment="1">
      <alignment horizontal="right" indent="1"/>
    </xf>
    <xf numFmtId="0" fontId="21" fillId="5" borderId="36" xfId="30" applyFont="1" applyFill="1" applyBorder="1"/>
    <xf numFmtId="165" fontId="21" fillId="5" borderId="36" xfId="49" applyNumberFormat="1" applyFont="1" applyFill="1" applyBorder="1"/>
    <xf numFmtId="0" fontId="30" fillId="5" borderId="36" xfId="30" applyFont="1" applyFill="1" applyBorder="1"/>
    <xf numFmtId="3" fontId="20" fillId="8" borderId="33" xfId="30" applyNumberFormat="1" applyFont="1" applyFill="1" applyBorder="1" applyAlignment="1">
      <alignment horizontal="right" indent="1"/>
    </xf>
    <xf numFmtId="3" fontId="20" fillId="5" borderId="33" xfId="30" applyNumberFormat="1" applyFont="1" applyFill="1" applyBorder="1" applyAlignment="1">
      <alignment horizontal="right" indent="1"/>
    </xf>
    <xf numFmtId="165" fontId="20" fillId="8" borderId="21" xfId="30" applyNumberFormat="1" applyFont="1" applyFill="1" applyBorder="1" applyAlignment="1">
      <alignment horizontal="right" indent="1"/>
    </xf>
    <xf numFmtId="165" fontId="20" fillId="5" borderId="21" xfId="30" applyNumberFormat="1" applyFont="1" applyFill="1" applyBorder="1" applyAlignment="1">
      <alignment horizontal="right" indent="1"/>
    </xf>
    <xf numFmtId="0" fontId="0" fillId="5" borderId="0" xfId="0" applyFill="1"/>
    <xf numFmtId="1" fontId="20" fillId="5" borderId="21" xfId="30" applyNumberFormat="1" applyFont="1" applyFill="1" applyBorder="1" applyAlignment="1">
      <alignment horizontal="right" indent="1"/>
    </xf>
    <xf numFmtId="37" fontId="21" fillId="9" borderId="21" xfId="39" applyNumberFormat="1" applyFont="1" applyFill="1" applyBorder="1" applyAlignment="1" applyProtection="1">
      <alignment horizontal="center"/>
    </xf>
    <xf numFmtId="165" fontId="27" fillId="5" borderId="21" xfId="49" applyNumberFormat="1" applyFont="1" applyFill="1" applyBorder="1" applyAlignment="1">
      <alignment horizontal="right" indent="1"/>
    </xf>
    <xf numFmtId="0" fontId="21" fillId="5" borderId="37" xfId="30" applyFont="1" applyFill="1" applyBorder="1"/>
    <xf numFmtId="0" fontId="30" fillId="5" borderId="37" xfId="30" applyFont="1" applyFill="1" applyBorder="1"/>
    <xf numFmtId="37" fontId="19" fillId="5" borderId="5" xfId="37" applyNumberFormat="1" applyFont="1" applyFill="1" applyBorder="1" applyProtection="1"/>
    <xf numFmtId="0" fontId="19" fillId="5" borderId="0" xfId="0" applyFont="1" applyFill="1" applyBorder="1" applyProtection="1"/>
    <xf numFmtId="0" fontId="17" fillId="8" borderId="0" xfId="0" applyFont="1" applyFill="1"/>
    <xf numFmtId="15" fontId="26" fillId="8" borderId="30" xfId="31" applyNumberFormat="1" applyFont="1" applyFill="1" applyBorder="1" applyAlignment="1">
      <alignment horizontal="center"/>
    </xf>
    <xf numFmtId="165" fontId="32" fillId="0" borderId="0" xfId="0" applyNumberFormat="1" applyFont="1" applyBorder="1" applyAlignment="1">
      <alignment horizontal="right"/>
    </xf>
    <xf numFmtId="167" fontId="21" fillId="5" borderId="30" xfId="0" applyNumberFormat="1" applyFont="1" applyFill="1" applyBorder="1" applyAlignment="1">
      <alignment horizontal="right" indent="1"/>
    </xf>
    <xf numFmtId="165" fontId="17" fillId="4" borderId="0" xfId="49" applyNumberFormat="1" applyFont="1" applyFill="1"/>
    <xf numFmtId="165" fontId="2" fillId="4" borderId="0" xfId="49" applyNumberFormat="1" applyFont="1" applyFill="1"/>
    <xf numFmtId="165" fontId="6" fillId="4" borderId="0" xfId="49" applyNumberFormat="1" applyFont="1" applyFill="1" applyBorder="1"/>
    <xf numFmtId="3" fontId="22" fillId="8" borderId="33" xfId="37" applyNumberFormat="1" applyFont="1" applyFill="1" applyBorder="1" applyAlignment="1" applyProtection="1">
      <alignment horizontal="right" indent="1"/>
    </xf>
    <xf numFmtId="0" fontId="21" fillId="5" borderId="0" xfId="33" applyNumberFormat="1" applyFont="1" applyFill="1" applyAlignment="1">
      <alignment wrapText="1"/>
    </xf>
    <xf numFmtId="0" fontId="21" fillId="5" borderId="0" xfId="0" applyFont="1" applyFill="1" applyAlignment="1">
      <alignment wrapTex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064" name="Line 172"/>
        <xdr:cNvSpPr>
          <a:spLocks noChangeShapeType="1"/>
        </xdr:cNvSpPr>
      </xdr:nvSpPr>
      <xdr:spPr bwMode="auto">
        <a:xfrm flipH="1">
          <a:off x="16268700" y="449580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2065" name="Line 173"/>
        <xdr:cNvSpPr>
          <a:spLocks noChangeShapeType="1"/>
        </xdr:cNvSpPr>
      </xdr:nvSpPr>
      <xdr:spPr bwMode="auto">
        <a:xfrm flipH="1">
          <a:off x="16297275" y="445770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2066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12</xdr:col>
      <xdr:colOff>247650</xdr:colOff>
      <xdr:row>29</xdr:row>
      <xdr:rowOff>133350</xdr:rowOff>
    </xdr:from>
    <xdr:to>
      <xdr:col>13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94869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276225</xdr:colOff>
      <xdr:row>29</xdr:row>
      <xdr:rowOff>95250</xdr:rowOff>
    </xdr:from>
    <xdr:to>
      <xdr:col>13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95154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81"/>
  <sheetViews>
    <sheetView tabSelected="1"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" customHeight="1"/>
  <cols>
    <col min="1" max="1" width="3.42578125" style="17" customWidth="1"/>
    <col min="2" max="2" width="3.28515625" style="17" customWidth="1"/>
    <col min="3" max="3" width="38.7109375" style="17" customWidth="1"/>
    <col min="4" max="5" width="12.7109375" style="15" customWidth="1"/>
    <col min="6" max="6" width="12.7109375" style="12" customWidth="1"/>
    <col min="7" max="9" width="12.7109375" style="15" customWidth="1"/>
    <col min="10" max="10" width="12.7109375" style="12" customWidth="1"/>
    <col min="11" max="16384" width="9.140625" style="12"/>
  </cols>
  <sheetData>
    <row r="1" spans="1:11" s="11" customFormat="1" ht="12" customHeight="1">
      <c r="A1" s="18" t="s">
        <v>0</v>
      </c>
      <c r="B1" s="19"/>
      <c r="C1" s="19"/>
      <c r="D1" s="117">
        <v>2011</v>
      </c>
      <c r="E1" s="117">
        <v>2011</v>
      </c>
      <c r="F1" s="117">
        <v>2011</v>
      </c>
      <c r="G1" s="117">
        <v>2011</v>
      </c>
      <c r="H1" s="117">
        <v>2012</v>
      </c>
      <c r="I1" s="117">
        <v>2012</v>
      </c>
      <c r="J1" s="117">
        <v>2012</v>
      </c>
    </row>
    <row r="2" spans="1:11" ht="12" customHeight="1">
      <c r="A2" s="20" t="s">
        <v>223</v>
      </c>
      <c r="B2" s="21"/>
      <c r="C2" s="21"/>
      <c r="D2" s="119" t="s">
        <v>217</v>
      </c>
      <c r="E2" s="119" t="s">
        <v>218</v>
      </c>
      <c r="F2" s="119" t="s">
        <v>219</v>
      </c>
      <c r="G2" s="119" t="s">
        <v>220</v>
      </c>
      <c r="H2" s="119" t="s">
        <v>217</v>
      </c>
      <c r="I2" s="119" t="s">
        <v>218</v>
      </c>
      <c r="J2" s="119" t="s">
        <v>219</v>
      </c>
    </row>
    <row r="3" spans="1:11" ht="12" customHeight="1">
      <c r="A3" s="22"/>
      <c r="B3" s="21"/>
      <c r="C3" s="21"/>
      <c r="D3" s="120"/>
      <c r="E3" s="120"/>
      <c r="F3" s="119"/>
      <c r="G3" s="120"/>
      <c r="H3" s="120"/>
      <c r="I3" s="120"/>
      <c r="J3" s="119"/>
    </row>
    <row r="4" spans="1:11" ht="12" customHeight="1">
      <c r="A4" s="64" t="s">
        <v>5</v>
      </c>
      <c r="B4" s="65"/>
      <c r="C4" s="65"/>
      <c r="D4" s="121" t="s">
        <v>6</v>
      </c>
      <c r="E4" s="121" t="s">
        <v>6</v>
      </c>
      <c r="F4" s="121" t="s">
        <v>6</v>
      </c>
      <c r="G4" s="121" t="s">
        <v>6</v>
      </c>
      <c r="H4" s="121" t="s">
        <v>6</v>
      </c>
      <c r="I4" s="121" t="s">
        <v>6</v>
      </c>
      <c r="J4" s="121" t="s">
        <v>6</v>
      </c>
    </row>
    <row r="5" spans="1:11" ht="12" customHeight="1">
      <c r="A5" s="24"/>
      <c r="B5" s="25"/>
      <c r="C5" s="25"/>
      <c r="D5" s="123"/>
      <c r="E5" s="123"/>
      <c r="F5" s="122"/>
      <c r="G5" s="123"/>
      <c r="H5" s="123"/>
      <c r="I5" s="123"/>
      <c r="J5" s="122"/>
    </row>
    <row r="6" spans="1:11" ht="12" customHeight="1">
      <c r="A6" s="24" t="s">
        <v>8</v>
      </c>
      <c r="B6" s="25"/>
      <c r="C6" s="25"/>
      <c r="D6" s="123"/>
      <c r="E6" s="123"/>
      <c r="F6" s="122"/>
      <c r="G6" s="123"/>
      <c r="H6" s="123"/>
      <c r="I6" s="123"/>
      <c r="J6" s="122"/>
    </row>
    <row r="7" spans="1:11" ht="12" customHeight="1">
      <c r="A7" s="26"/>
      <c r="B7" s="25"/>
      <c r="C7" s="25"/>
      <c r="D7" s="123"/>
      <c r="E7" s="123"/>
      <c r="F7" s="122"/>
      <c r="G7" s="123"/>
      <c r="H7" s="123"/>
      <c r="I7" s="123"/>
      <c r="J7" s="122"/>
    </row>
    <row r="8" spans="1:11" ht="12" customHeight="1">
      <c r="A8" s="26"/>
      <c r="B8" s="26"/>
      <c r="C8" s="27" t="s">
        <v>17</v>
      </c>
      <c r="D8" s="125">
        <v>42457</v>
      </c>
      <c r="E8" s="125">
        <v>44379</v>
      </c>
      <c r="F8" s="124">
        <v>46388</v>
      </c>
      <c r="G8" s="125">
        <v>44002</v>
      </c>
      <c r="H8" s="125">
        <v>41961</v>
      </c>
      <c r="I8" s="125">
        <v>42822</v>
      </c>
      <c r="J8" s="124">
        <v>44293</v>
      </c>
      <c r="K8" s="329"/>
    </row>
    <row r="9" spans="1:11" ht="12" customHeight="1">
      <c r="A9" s="26"/>
      <c r="B9" s="26"/>
      <c r="C9" s="27" t="s">
        <v>18</v>
      </c>
      <c r="D9" s="125">
        <v>7512</v>
      </c>
      <c r="E9" s="125">
        <v>8064</v>
      </c>
      <c r="F9" s="124">
        <v>8206</v>
      </c>
      <c r="G9" s="125">
        <v>7946</v>
      </c>
      <c r="H9" s="125">
        <v>6889</v>
      </c>
      <c r="I9" s="125">
        <v>7069</v>
      </c>
      <c r="J9" s="124">
        <v>7271</v>
      </c>
      <c r="K9" s="329"/>
    </row>
    <row r="10" spans="1:11" ht="12" customHeight="1">
      <c r="A10" s="26"/>
      <c r="B10" s="26"/>
      <c r="C10" s="27" t="s">
        <v>19</v>
      </c>
      <c r="D10" s="125">
        <v>614</v>
      </c>
      <c r="E10" s="125">
        <v>941</v>
      </c>
      <c r="F10" s="124">
        <v>1365</v>
      </c>
      <c r="G10" s="125">
        <v>670</v>
      </c>
      <c r="H10" s="125">
        <v>542</v>
      </c>
      <c r="I10" s="125">
        <v>923</v>
      </c>
      <c r="J10" s="124">
        <v>1362</v>
      </c>
      <c r="K10" s="329"/>
    </row>
    <row r="11" spans="1:11" ht="12" customHeight="1">
      <c r="A11" s="26"/>
      <c r="B11" s="26"/>
      <c r="C11" s="27" t="s">
        <v>20</v>
      </c>
      <c r="D11" s="125">
        <v>14741</v>
      </c>
      <c r="E11" s="125">
        <v>15099</v>
      </c>
      <c r="F11" s="124">
        <v>16121</v>
      </c>
      <c r="G11" s="125">
        <v>16185</v>
      </c>
      <c r="H11" s="125">
        <v>15379</v>
      </c>
      <c r="I11" s="125">
        <v>15844</v>
      </c>
      <c r="J11" s="124">
        <v>16541</v>
      </c>
      <c r="K11" s="329"/>
    </row>
    <row r="12" spans="1:11" ht="12" customHeight="1">
      <c r="A12" s="26"/>
      <c r="B12" s="26"/>
      <c r="C12" s="27" t="s">
        <v>21</v>
      </c>
      <c r="D12" s="125">
        <v>5266</v>
      </c>
      <c r="E12" s="125">
        <v>5392</v>
      </c>
      <c r="F12" s="124">
        <v>5998</v>
      </c>
      <c r="G12" s="125">
        <v>9343</v>
      </c>
      <c r="H12" s="125">
        <v>5830</v>
      </c>
      <c r="I12" s="125">
        <v>6110</v>
      </c>
      <c r="J12" s="124">
        <v>7153</v>
      </c>
      <c r="K12" s="329"/>
    </row>
    <row r="13" spans="1:11" ht="12" customHeight="1">
      <c r="A13" s="28"/>
      <c r="B13" s="28"/>
      <c r="C13" s="115" t="s">
        <v>22</v>
      </c>
      <c r="D13" s="127">
        <v>1859</v>
      </c>
      <c r="E13" s="328">
        <v>1923</v>
      </c>
      <c r="F13" s="126">
        <v>1844</v>
      </c>
      <c r="G13" s="328">
        <v>2203</v>
      </c>
      <c r="H13" s="127">
        <v>2013</v>
      </c>
      <c r="I13" s="328">
        <v>2031</v>
      </c>
      <c r="J13" s="126">
        <v>2270</v>
      </c>
      <c r="K13" s="329"/>
    </row>
    <row r="14" spans="1:11" ht="12" customHeight="1">
      <c r="A14" s="24"/>
      <c r="B14" s="30"/>
      <c r="C14" s="25"/>
      <c r="D14" s="125"/>
      <c r="E14" s="125"/>
      <c r="F14" s="124"/>
      <c r="G14" s="125"/>
      <c r="H14" s="125"/>
      <c r="I14" s="125"/>
      <c r="J14" s="124"/>
      <c r="K14" s="329"/>
    </row>
    <row r="15" spans="1:11" s="114" customFormat="1" ht="12" customHeight="1">
      <c r="A15" s="111"/>
      <c r="B15" s="112" t="s">
        <v>23</v>
      </c>
      <c r="C15" s="113"/>
      <c r="D15" s="128">
        <v>72449</v>
      </c>
      <c r="E15" s="128">
        <v>75798</v>
      </c>
      <c r="F15" s="128">
        <v>79922</v>
      </c>
      <c r="G15" s="128">
        <v>80349</v>
      </c>
      <c r="H15" s="128">
        <v>72614</v>
      </c>
      <c r="I15" s="128">
        <v>74799</v>
      </c>
      <c r="J15" s="128">
        <v>78890</v>
      </c>
      <c r="K15" s="329"/>
    </row>
    <row r="16" spans="1:11" ht="12" customHeight="1">
      <c r="A16" s="24"/>
      <c r="B16" s="25"/>
      <c r="C16" s="25"/>
      <c r="D16" s="125"/>
      <c r="E16" s="125"/>
      <c r="F16" s="124"/>
      <c r="G16" s="125"/>
      <c r="H16" s="125"/>
      <c r="I16" s="125"/>
      <c r="J16" s="124"/>
      <c r="K16" s="329"/>
    </row>
    <row r="17" spans="1:11" ht="12" customHeight="1">
      <c r="A17" s="24"/>
      <c r="B17" s="33"/>
      <c r="C17" s="34" t="s">
        <v>9</v>
      </c>
      <c r="D17" s="125">
        <v>23682</v>
      </c>
      <c r="E17" s="125">
        <v>22730</v>
      </c>
      <c r="F17" s="124">
        <v>22431</v>
      </c>
      <c r="G17" s="125">
        <v>22955</v>
      </c>
      <c r="H17" s="125">
        <v>21169</v>
      </c>
      <c r="I17" s="125">
        <v>20499</v>
      </c>
      <c r="J17" s="124">
        <v>19803</v>
      </c>
      <c r="K17" s="329"/>
    </row>
    <row r="18" spans="1:11" ht="12" customHeight="1">
      <c r="A18" s="24"/>
      <c r="B18" s="33"/>
      <c r="C18" s="34" t="s">
        <v>10</v>
      </c>
      <c r="D18" s="125">
        <v>5006</v>
      </c>
      <c r="E18" s="125">
        <v>5362</v>
      </c>
      <c r="F18" s="124">
        <v>5928</v>
      </c>
      <c r="G18" s="125">
        <v>5494</v>
      </c>
      <c r="H18" s="125">
        <v>4456</v>
      </c>
      <c r="I18" s="125">
        <v>4949</v>
      </c>
      <c r="J18" s="124">
        <v>5355</v>
      </c>
      <c r="K18" s="329"/>
    </row>
    <row r="19" spans="1:11" ht="12" customHeight="1">
      <c r="A19" s="35"/>
      <c r="B19" s="33"/>
      <c r="C19" s="34" t="s">
        <v>11</v>
      </c>
      <c r="D19" s="125">
        <v>12809</v>
      </c>
      <c r="E19" s="125">
        <v>13091</v>
      </c>
      <c r="F19" s="124">
        <v>12881</v>
      </c>
      <c r="G19" s="125">
        <v>13779</v>
      </c>
      <c r="H19" s="125">
        <v>13402</v>
      </c>
      <c r="I19" s="125">
        <v>13089</v>
      </c>
      <c r="J19" s="124">
        <v>12888</v>
      </c>
      <c r="K19" s="329"/>
    </row>
    <row r="20" spans="1:11" ht="12" customHeight="1">
      <c r="A20" s="35"/>
      <c r="B20" s="33"/>
      <c r="C20" s="34" t="s">
        <v>12</v>
      </c>
      <c r="D20" s="125">
        <v>6652</v>
      </c>
      <c r="E20" s="125">
        <v>6583</v>
      </c>
      <c r="F20" s="124">
        <v>6953</v>
      </c>
      <c r="G20" s="125">
        <v>6862</v>
      </c>
      <c r="H20" s="125">
        <v>6017</v>
      </c>
      <c r="I20" s="125">
        <v>5778</v>
      </c>
      <c r="J20" s="124">
        <v>5389</v>
      </c>
      <c r="K20" s="329"/>
    </row>
    <row r="21" spans="1:11" ht="12" customHeight="1">
      <c r="A21" s="35"/>
      <c r="B21" s="33"/>
      <c r="C21" s="34" t="s">
        <v>13</v>
      </c>
      <c r="D21" s="125">
        <v>7703</v>
      </c>
      <c r="E21" s="125">
        <v>7802</v>
      </c>
      <c r="F21" s="124">
        <v>8077</v>
      </c>
      <c r="G21" s="125">
        <v>8205</v>
      </c>
      <c r="H21" s="125">
        <v>8487</v>
      </c>
      <c r="I21" s="125">
        <v>8470</v>
      </c>
      <c r="J21" s="124">
        <v>8615</v>
      </c>
      <c r="K21" s="329"/>
    </row>
    <row r="22" spans="1:11" ht="12" customHeight="1">
      <c r="A22" s="35"/>
      <c r="B22" s="33"/>
      <c r="C22" s="34" t="s">
        <v>14</v>
      </c>
      <c r="D22" s="125">
        <v>984</v>
      </c>
      <c r="E22" s="125">
        <v>847</v>
      </c>
      <c r="F22" s="124">
        <v>785</v>
      </c>
      <c r="G22" s="125">
        <v>1236</v>
      </c>
      <c r="H22" s="125">
        <v>674</v>
      </c>
      <c r="I22" s="125">
        <v>744</v>
      </c>
      <c r="J22" s="124">
        <v>889</v>
      </c>
      <c r="K22" s="329"/>
    </row>
    <row r="23" spans="1:11" ht="12" customHeight="1">
      <c r="A23" s="36"/>
      <c r="B23" s="37"/>
      <c r="C23" s="116" t="s">
        <v>15</v>
      </c>
      <c r="D23" s="127">
        <v>1595</v>
      </c>
      <c r="E23" s="328">
        <v>1671</v>
      </c>
      <c r="F23" s="126">
        <v>1539</v>
      </c>
      <c r="G23" s="328">
        <f>5271-G29</f>
        <v>2396</v>
      </c>
      <c r="H23" s="127">
        <v>2216</v>
      </c>
      <c r="I23" s="328">
        <v>1642</v>
      </c>
      <c r="J23" s="126">
        <v>1854</v>
      </c>
      <c r="K23" s="329"/>
    </row>
    <row r="24" spans="1:11" ht="12" customHeight="1">
      <c r="A24" s="35"/>
      <c r="B24" s="25"/>
      <c r="C24" s="25"/>
      <c r="D24" s="125"/>
      <c r="E24" s="125"/>
      <c r="F24" s="124"/>
      <c r="G24" s="125"/>
      <c r="H24" s="125"/>
      <c r="I24" s="125"/>
      <c r="J24" s="124"/>
      <c r="K24" s="329"/>
    </row>
    <row r="25" spans="1:11" ht="12" customHeight="1">
      <c r="A25" s="38"/>
      <c r="B25" s="39" t="s">
        <v>16</v>
      </c>
      <c r="C25" s="40"/>
      <c r="D25" s="129">
        <v>58431</v>
      </c>
      <c r="E25" s="129">
        <v>58086</v>
      </c>
      <c r="F25" s="129">
        <v>58594</v>
      </c>
      <c r="G25" s="129">
        <f>63802-G29</f>
        <v>60927</v>
      </c>
      <c r="H25" s="129">
        <v>56421</v>
      </c>
      <c r="I25" s="129">
        <v>55171</v>
      </c>
      <c r="J25" s="129">
        <v>54793</v>
      </c>
      <c r="K25" s="329"/>
    </row>
    <row r="26" spans="1:11" ht="12" customHeight="1">
      <c r="A26" s="35"/>
      <c r="B26" s="25"/>
      <c r="C26" s="25"/>
      <c r="D26" s="125"/>
      <c r="E26" s="125"/>
      <c r="F26" s="124"/>
      <c r="G26" s="125"/>
      <c r="H26" s="125"/>
      <c r="I26" s="125"/>
      <c r="J26" s="124"/>
      <c r="K26" s="329"/>
    </row>
    <row r="27" spans="1:11" s="13" customFormat="1" ht="12" customHeight="1">
      <c r="A27" s="41"/>
      <c r="B27" s="31" t="s">
        <v>24</v>
      </c>
      <c r="C27" s="32"/>
      <c r="D27" s="129">
        <v>10945</v>
      </c>
      <c r="E27" s="129">
        <v>9298</v>
      </c>
      <c r="F27" s="129">
        <v>13031</v>
      </c>
      <c r="G27" s="129">
        <v>15273</v>
      </c>
      <c r="H27" s="129">
        <v>11656</v>
      </c>
      <c r="I27" s="129">
        <v>12436</v>
      </c>
      <c r="J27" s="129">
        <v>11237</v>
      </c>
      <c r="K27" s="329"/>
    </row>
    <row r="28" spans="1:11" ht="12" customHeight="1">
      <c r="A28" s="35"/>
      <c r="B28" s="30"/>
      <c r="C28" s="25"/>
      <c r="D28" s="125"/>
      <c r="E28" s="125"/>
      <c r="F28" s="124"/>
      <c r="G28" s="125"/>
      <c r="H28" s="125"/>
      <c r="I28" s="125"/>
      <c r="J28" s="124"/>
      <c r="K28" s="329"/>
    </row>
    <row r="29" spans="1:11" ht="12" customHeight="1">
      <c r="A29" s="42"/>
      <c r="B29" s="31" t="s">
        <v>187</v>
      </c>
      <c r="C29" s="42"/>
      <c r="D29" s="129">
        <v>682</v>
      </c>
      <c r="E29" s="129">
        <v>384</v>
      </c>
      <c r="F29" s="129">
        <v>573</v>
      </c>
      <c r="G29" s="129">
        <v>2875</v>
      </c>
      <c r="H29" s="129">
        <v>5957</v>
      </c>
      <c r="I29" s="129">
        <v>3056</v>
      </c>
      <c r="J29" s="129">
        <v>5225</v>
      </c>
      <c r="K29" s="329"/>
    </row>
    <row r="30" spans="1:11" ht="12" customHeight="1">
      <c r="A30" s="35"/>
      <c r="B30" s="25"/>
      <c r="C30" s="34"/>
      <c r="D30" s="125"/>
      <c r="E30" s="125"/>
      <c r="F30" s="124"/>
      <c r="G30" s="125"/>
      <c r="H30" s="125"/>
      <c r="I30" s="125"/>
      <c r="J30" s="124"/>
      <c r="K30" s="329"/>
    </row>
    <row r="31" spans="1:11" ht="12" customHeight="1">
      <c r="A31" s="43" t="s">
        <v>25</v>
      </c>
      <c r="B31" s="32"/>
      <c r="C31" s="44"/>
      <c r="D31" s="129">
        <v>142507</v>
      </c>
      <c r="E31" s="129">
        <v>143566</v>
      </c>
      <c r="F31" s="129">
        <v>152120</v>
      </c>
      <c r="G31" s="129">
        <v>159424</v>
      </c>
      <c r="H31" s="129">
        <v>146648</v>
      </c>
      <c r="I31" s="129">
        <v>145462</v>
      </c>
      <c r="J31" s="129">
        <v>150145</v>
      </c>
      <c r="K31" s="329"/>
    </row>
    <row r="32" spans="1:11" ht="12" customHeight="1">
      <c r="A32" s="35"/>
      <c r="B32" s="25"/>
      <c r="C32" s="34"/>
      <c r="D32" s="125"/>
      <c r="E32" s="125"/>
      <c r="F32" s="124"/>
      <c r="G32" s="125"/>
      <c r="H32" s="125"/>
      <c r="I32" s="125"/>
      <c r="J32" s="124"/>
      <c r="K32" s="329"/>
    </row>
    <row r="33" spans="1:11" ht="12" customHeight="1">
      <c r="A33" s="45"/>
      <c r="B33" s="27"/>
      <c r="C33" s="27" t="s">
        <v>188</v>
      </c>
      <c r="D33" s="125">
        <v>-15733</v>
      </c>
      <c r="E33" s="125">
        <v>-17905</v>
      </c>
      <c r="F33" s="124">
        <v>-18934</v>
      </c>
      <c r="G33" s="125">
        <v>-23844</v>
      </c>
      <c r="H33" s="125">
        <v>-17722</v>
      </c>
      <c r="I33" s="125">
        <v>-18936</v>
      </c>
      <c r="J33" s="124">
        <v>-18969</v>
      </c>
      <c r="K33" s="329"/>
    </row>
    <row r="34" spans="1:11" ht="12" customHeight="1">
      <c r="A34" s="45"/>
      <c r="B34" s="27"/>
      <c r="C34" s="27" t="s">
        <v>189</v>
      </c>
      <c r="D34" s="125">
        <v>-10461</v>
      </c>
      <c r="E34" s="125">
        <v>-10050</v>
      </c>
      <c r="F34" s="124">
        <v>-11695</v>
      </c>
      <c r="G34" s="125">
        <v>-12298</v>
      </c>
      <c r="H34" s="125">
        <v>-9073</v>
      </c>
      <c r="I34" s="125">
        <v>-9409</v>
      </c>
      <c r="J34" s="124">
        <v>-9874</v>
      </c>
      <c r="K34" s="329"/>
    </row>
    <row r="35" spans="1:11" ht="12" customHeight="1">
      <c r="A35" s="45"/>
      <c r="B35" s="27"/>
      <c r="C35" s="27" t="s">
        <v>26</v>
      </c>
      <c r="D35" s="125">
        <v>-5896</v>
      </c>
      <c r="E35" s="125">
        <v>-4042</v>
      </c>
      <c r="F35" s="124">
        <v>-7492</v>
      </c>
      <c r="G35" s="125">
        <v>-7460</v>
      </c>
      <c r="H35" s="125">
        <v>-6104</v>
      </c>
      <c r="I35" s="125">
        <v>-7233</v>
      </c>
      <c r="J35" s="124">
        <v>-6348</v>
      </c>
      <c r="K35" s="329"/>
    </row>
    <row r="36" spans="1:11" ht="12" customHeight="1">
      <c r="A36" s="46"/>
      <c r="B36" s="27"/>
      <c r="C36" s="27" t="s">
        <v>190</v>
      </c>
      <c r="D36" s="125">
        <v>-617</v>
      </c>
      <c r="E36" s="125">
        <v>-357</v>
      </c>
      <c r="F36" s="124">
        <v>-531</v>
      </c>
      <c r="G36" s="125">
        <v>-2758</v>
      </c>
      <c r="H36" s="125">
        <v>-5650</v>
      </c>
      <c r="I36" s="125">
        <v>-3094</v>
      </c>
      <c r="J36" s="124">
        <v>-5514</v>
      </c>
      <c r="K36" s="329"/>
    </row>
    <row r="37" spans="1:11" ht="12" customHeight="1">
      <c r="A37" s="46"/>
      <c r="B37" s="27"/>
      <c r="C37" s="27" t="s">
        <v>191</v>
      </c>
      <c r="D37" s="125">
        <v>-2064</v>
      </c>
      <c r="E37" s="125">
        <v>-2506</v>
      </c>
      <c r="F37" s="124">
        <v>-2869</v>
      </c>
      <c r="G37" s="125">
        <v>-3535</v>
      </c>
      <c r="H37" s="125">
        <v>-2391</v>
      </c>
      <c r="I37" s="125">
        <v>-2473</v>
      </c>
      <c r="J37" s="124">
        <v>-2590</v>
      </c>
      <c r="K37" s="329"/>
    </row>
    <row r="38" spans="1:11" ht="12" customHeight="1">
      <c r="A38" s="47"/>
      <c r="B38" s="29"/>
      <c r="C38" s="115" t="s">
        <v>197</v>
      </c>
      <c r="D38" s="127">
        <v>-2404</v>
      </c>
      <c r="E38" s="328">
        <v>-1115</v>
      </c>
      <c r="F38" s="126">
        <v>-1824</v>
      </c>
      <c r="G38" s="328">
        <v>-912</v>
      </c>
      <c r="H38" s="127">
        <v>-2066</v>
      </c>
      <c r="I38" s="328">
        <v>-1638</v>
      </c>
      <c r="J38" s="126">
        <v>-1772</v>
      </c>
      <c r="K38" s="329"/>
    </row>
    <row r="39" spans="1:11" ht="12" customHeight="1">
      <c r="A39" s="46"/>
      <c r="B39" s="27" t="s">
        <v>27</v>
      </c>
      <c r="C39" s="27"/>
      <c r="D39" s="125">
        <v>-37175</v>
      </c>
      <c r="E39" s="125">
        <v>-35975</v>
      </c>
      <c r="F39" s="124">
        <v>-43345</v>
      </c>
      <c r="G39" s="125">
        <v>-50807</v>
      </c>
      <c r="H39" s="125">
        <v>-43006</v>
      </c>
      <c r="I39" s="125">
        <v>-42783</v>
      </c>
      <c r="J39" s="124">
        <v>-45067</v>
      </c>
      <c r="K39" s="329"/>
    </row>
    <row r="40" spans="1:11" ht="12" customHeight="1">
      <c r="A40" s="46"/>
      <c r="B40" s="27" t="s">
        <v>28</v>
      </c>
      <c r="C40" s="27"/>
      <c r="D40" s="125">
        <v>-22177</v>
      </c>
      <c r="E40" s="125">
        <v>-21482</v>
      </c>
      <c r="F40" s="124">
        <v>-20688</v>
      </c>
      <c r="G40" s="125">
        <v>-27476</v>
      </c>
      <c r="H40" s="125">
        <v>-21218</v>
      </c>
      <c r="I40" s="125">
        <v>-23161</v>
      </c>
      <c r="J40" s="124">
        <v>-21628</v>
      </c>
      <c r="K40" s="329"/>
    </row>
    <row r="41" spans="1:11" ht="12" customHeight="1">
      <c r="A41" s="46"/>
      <c r="B41" s="27" t="s">
        <v>29</v>
      </c>
      <c r="C41" s="27"/>
      <c r="D41" s="125">
        <v>-23994</v>
      </c>
      <c r="E41" s="125">
        <v>-24024</v>
      </c>
      <c r="F41" s="124">
        <v>-24043</v>
      </c>
      <c r="G41" s="125">
        <v>-60854</v>
      </c>
      <c r="H41" s="125">
        <v>-25312</v>
      </c>
      <c r="I41" s="125">
        <v>-26128</v>
      </c>
      <c r="J41" s="124">
        <v>-26474</v>
      </c>
      <c r="K41" s="329"/>
    </row>
    <row r="42" spans="1:11" ht="12" customHeight="1">
      <c r="A42" s="46"/>
      <c r="B42" s="27" t="s">
        <v>30</v>
      </c>
      <c r="C42" s="27"/>
      <c r="D42" s="125">
        <v>-6341</v>
      </c>
      <c r="E42" s="125">
        <v>-6345</v>
      </c>
      <c r="F42" s="124">
        <v>-6320</v>
      </c>
      <c r="G42" s="125">
        <v>-6344</v>
      </c>
      <c r="H42" s="125">
        <v>-6085</v>
      </c>
      <c r="I42" s="125">
        <v>-6136</v>
      </c>
      <c r="J42" s="124">
        <v>-10504</v>
      </c>
      <c r="K42" s="329"/>
    </row>
    <row r="43" spans="1:11" ht="12" customHeight="1">
      <c r="A43" s="47"/>
      <c r="B43" s="29" t="s">
        <v>31</v>
      </c>
      <c r="C43" s="115"/>
      <c r="D43" s="127">
        <v>-25695</v>
      </c>
      <c r="E43" s="328">
        <v>-36352</v>
      </c>
      <c r="F43" s="126">
        <v>-30968</v>
      </c>
      <c r="G43" s="328">
        <v>-30437</v>
      </c>
      <c r="H43" s="127">
        <v>-25562</v>
      </c>
      <c r="I43" s="328">
        <v>-24885</v>
      </c>
      <c r="J43" s="126">
        <v>-22827</v>
      </c>
      <c r="K43" s="329"/>
    </row>
    <row r="44" spans="1:11" ht="12" customHeight="1">
      <c r="A44" s="46"/>
      <c r="B44" s="27"/>
      <c r="C44" s="27"/>
      <c r="D44" s="125"/>
      <c r="E44" s="125"/>
      <c r="F44" s="124"/>
      <c r="G44" s="125"/>
      <c r="H44" s="125"/>
      <c r="I44" s="125"/>
      <c r="J44" s="124"/>
      <c r="K44" s="329"/>
    </row>
    <row r="45" spans="1:11" ht="12" customHeight="1">
      <c r="A45" s="43"/>
      <c r="B45" s="31" t="s">
        <v>32</v>
      </c>
      <c r="C45" s="48"/>
      <c r="D45" s="129">
        <v>-115382</v>
      </c>
      <c r="E45" s="129">
        <v>-124178</v>
      </c>
      <c r="F45" s="129">
        <v>-125364</v>
      </c>
      <c r="G45" s="129">
        <v>-175918</v>
      </c>
      <c r="H45" s="129">
        <v>-121183</v>
      </c>
      <c r="I45" s="129">
        <v>-123093</v>
      </c>
      <c r="J45" s="129">
        <v>-126500</v>
      </c>
      <c r="K45" s="329"/>
    </row>
    <row r="46" spans="1:11" ht="12" customHeight="1">
      <c r="A46" s="49"/>
      <c r="B46" s="50"/>
      <c r="C46" s="27"/>
      <c r="D46" s="125"/>
      <c r="E46" s="125"/>
      <c r="F46" s="124"/>
      <c r="G46" s="125"/>
      <c r="H46" s="125"/>
      <c r="I46" s="125"/>
      <c r="J46" s="124"/>
      <c r="K46" s="329"/>
    </row>
    <row r="47" spans="1:11" ht="12" customHeight="1">
      <c r="A47" s="43"/>
      <c r="B47" s="31" t="s">
        <v>33</v>
      </c>
      <c r="C47" s="48"/>
      <c r="D47" s="129">
        <v>2127</v>
      </c>
      <c r="E47" s="129">
        <v>1145</v>
      </c>
      <c r="F47" s="129">
        <v>797</v>
      </c>
      <c r="G47" s="129">
        <v>2323</v>
      </c>
      <c r="H47" s="129">
        <v>799</v>
      </c>
      <c r="I47" s="129">
        <v>1128</v>
      </c>
      <c r="J47" s="129">
        <v>6475</v>
      </c>
      <c r="K47" s="329"/>
    </row>
    <row r="48" spans="1:11" ht="12" customHeight="1">
      <c r="A48" s="51"/>
      <c r="B48" s="29"/>
      <c r="C48" s="115"/>
      <c r="D48" s="127"/>
      <c r="E48" s="328"/>
      <c r="F48" s="126"/>
      <c r="G48" s="328"/>
      <c r="H48" s="127"/>
      <c r="I48" s="328"/>
      <c r="J48" s="126"/>
      <c r="K48" s="329"/>
    </row>
    <row r="49" spans="1:11" ht="12" customHeight="1">
      <c r="A49" s="43" t="s">
        <v>34</v>
      </c>
      <c r="B49" s="48"/>
      <c r="C49" s="48"/>
      <c r="D49" s="129">
        <v>29252</v>
      </c>
      <c r="E49" s="129">
        <v>20533</v>
      </c>
      <c r="F49" s="129">
        <v>27553</v>
      </c>
      <c r="G49" s="129">
        <v>-14171</v>
      </c>
      <c r="H49" s="129">
        <v>26264</v>
      </c>
      <c r="I49" s="129">
        <v>23497</v>
      </c>
      <c r="J49" s="129">
        <v>30120</v>
      </c>
      <c r="K49" s="329"/>
    </row>
    <row r="50" spans="1:11" ht="12" customHeight="1">
      <c r="A50" s="45"/>
      <c r="B50" s="27"/>
      <c r="C50" s="27"/>
      <c r="D50" s="125"/>
      <c r="E50" s="125"/>
      <c r="F50" s="124"/>
      <c r="G50" s="125"/>
      <c r="H50" s="125"/>
      <c r="I50" s="125"/>
      <c r="J50" s="124"/>
      <c r="K50" s="329"/>
    </row>
    <row r="51" spans="1:11" ht="12" customHeight="1">
      <c r="A51" s="46"/>
      <c r="B51" s="27" t="s">
        <v>35</v>
      </c>
      <c r="C51" s="33"/>
      <c r="D51" s="125">
        <v>-8440</v>
      </c>
      <c r="E51" s="125">
        <v>-8051</v>
      </c>
      <c r="F51" s="124">
        <v>-4187</v>
      </c>
      <c r="G51" s="125">
        <v>-11784</v>
      </c>
      <c r="H51" s="125">
        <v>-7600</v>
      </c>
      <c r="I51" s="125">
        <v>-7313</v>
      </c>
      <c r="J51" s="124">
        <v>-5243</v>
      </c>
      <c r="K51" s="329"/>
    </row>
    <row r="52" spans="1:11" ht="12" customHeight="1">
      <c r="A52" s="46"/>
      <c r="B52" s="27"/>
      <c r="C52" s="27"/>
      <c r="D52" s="125"/>
      <c r="E52" s="125"/>
      <c r="F52" s="124"/>
      <c r="G52" s="125"/>
      <c r="H52" s="125"/>
      <c r="I52" s="125"/>
      <c r="J52" s="124"/>
      <c r="K52" s="329"/>
    </row>
    <row r="53" spans="1:11" ht="12" customHeight="1">
      <c r="A53" s="47"/>
      <c r="B53" s="29" t="s">
        <v>36</v>
      </c>
      <c r="C53" s="115"/>
      <c r="D53" s="127">
        <v>-1</v>
      </c>
      <c r="E53" s="328">
        <v>0</v>
      </c>
      <c r="F53" s="126">
        <v>5</v>
      </c>
      <c r="G53" s="328">
        <v>8</v>
      </c>
      <c r="H53" s="127">
        <v>0</v>
      </c>
      <c r="I53" s="328">
        <v>0</v>
      </c>
      <c r="J53" s="126">
        <v>0</v>
      </c>
      <c r="K53" s="329"/>
    </row>
    <row r="54" spans="1:11" ht="12" customHeight="1">
      <c r="A54" s="45"/>
      <c r="B54" s="27"/>
      <c r="C54" s="27"/>
      <c r="D54" s="125"/>
      <c r="E54" s="125"/>
      <c r="F54" s="124"/>
      <c r="G54" s="125"/>
      <c r="H54" s="125"/>
      <c r="I54" s="125"/>
      <c r="J54" s="124"/>
      <c r="K54" s="329"/>
    </row>
    <row r="55" spans="1:11" ht="12" customHeight="1">
      <c r="A55" s="43" t="s">
        <v>37</v>
      </c>
      <c r="B55" s="48"/>
      <c r="C55" s="48"/>
      <c r="D55" s="129">
        <v>20811</v>
      </c>
      <c r="E55" s="129">
        <v>12482</v>
      </c>
      <c r="F55" s="129">
        <v>23371</v>
      </c>
      <c r="G55" s="129">
        <v>-25947</v>
      </c>
      <c r="H55" s="129">
        <v>18664</v>
      </c>
      <c r="I55" s="129">
        <v>16184</v>
      </c>
      <c r="J55" s="129">
        <v>24877</v>
      </c>
      <c r="K55" s="329"/>
    </row>
    <row r="56" spans="1:11" ht="12" customHeight="1">
      <c r="A56" s="45"/>
      <c r="B56" s="27"/>
      <c r="C56" s="27"/>
      <c r="D56" s="125"/>
      <c r="E56" s="125"/>
      <c r="F56" s="124"/>
      <c r="G56" s="125"/>
      <c r="H56" s="125"/>
      <c r="I56" s="125"/>
      <c r="J56" s="124"/>
      <c r="K56" s="329"/>
    </row>
    <row r="57" spans="1:11" ht="12" customHeight="1">
      <c r="A57" s="47"/>
      <c r="B57" s="29" t="s">
        <v>38</v>
      </c>
      <c r="C57" s="115"/>
      <c r="D57" s="127">
        <v>-2944</v>
      </c>
      <c r="E57" s="328">
        <v>-5156</v>
      </c>
      <c r="F57" s="126">
        <v>-6710</v>
      </c>
      <c r="G57" s="328">
        <v>-12728</v>
      </c>
      <c r="H57" s="127">
        <v>-3724</v>
      </c>
      <c r="I57" s="328">
        <v>-3113</v>
      </c>
      <c r="J57" s="126">
        <v>-5860</v>
      </c>
      <c r="K57" s="329"/>
    </row>
    <row r="58" spans="1:11" ht="12" customHeight="1">
      <c r="A58" s="45"/>
      <c r="B58" s="27"/>
      <c r="C58" s="27"/>
      <c r="D58" s="131"/>
      <c r="E58" s="125"/>
      <c r="F58" s="130"/>
      <c r="G58" s="125"/>
      <c r="H58" s="125"/>
      <c r="I58" s="125"/>
      <c r="J58" s="130"/>
      <c r="K58" s="329"/>
    </row>
    <row r="59" spans="1:11" s="13" customFormat="1" ht="12" customHeight="1">
      <c r="A59" s="49" t="s">
        <v>39</v>
      </c>
      <c r="B59" s="50"/>
      <c r="C59" s="50"/>
      <c r="D59" s="131">
        <v>17867</v>
      </c>
      <c r="E59" s="131">
        <v>7326</v>
      </c>
      <c r="F59" s="130">
        <v>16661</v>
      </c>
      <c r="G59" s="131">
        <v>-38675</v>
      </c>
      <c r="H59" s="131">
        <v>14940</v>
      </c>
      <c r="I59" s="131">
        <v>13071</v>
      </c>
      <c r="J59" s="130">
        <v>19017</v>
      </c>
      <c r="K59" s="329"/>
    </row>
    <row r="60" spans="1:11" ht="12" customHeight="1">
      <c r="A60" s="45"/>
      <c r="B60" s="27"/>
      <c r="C60" s="27"/>
      <c r="D60" s="125"/>
      <c r="E60" s="125"/>
      <c r="F60" s="124"/>
      <c r="G60" s="125"/>
      <c r="H60" s="125"/>
      <c r="I60" s="125"/>
      <c r="J60" s="124"/>
      <c r="K60" s="329"/>
    </row>
    <row r="61" spans="1:11" ht="12" customHeight="1">
      <c r="A61" s="45" t="s">
        <v>40</v>
      </c>
      <c r="B61" s="27"/>
      <c r="C61" s="27"/>
      <c r="D61" s="125"/>
      <c r="E61" s="125"/>
      <c r="F61" s="124"/>
      <c r="G61" s="125"/>
      <c r="H61" s="125"/>
      <c r="I61" s="125"/>
      <c r="J61" s="124"/>
      <c r="K61" s="329"/>
    </row>
    <row r="62" spans="1:11" s="13" customFormat="1" ht="12" customHeight="1">
      <c r="A62" s="43" t="s">
        <v>41</v>
      </c>
      <c r="B62" s="31"/>
      <c r="C62" s="31"/>
      <c r="D62" s="129">
        <v>15167</v>
      </c>
      <c r="E62" s="129">
        <v>4362</v>
      </c>
      <c r="F62" s="129">
        <v>13337</v>
      </c>
      <c r="G62" s="129">
        <v>-40323</v>
      </c>
      <c r="H62" s="129">
        <v>13018</v>
      </c>
      <c r="I62" s="129">
        <v>10679</v>
      </c>
      <c r="J62" s="129">
        <v>14775</v>
      </c>
      <c r="K62" s="329"/>
    </row>
    <row r="63" spans="1:11" ht="12" customHeight="1">
      <c r="A63" s="45" t="s">
        <v>42</v>
      </c>
      <c r="B63" s="33"/>
      <c r="C63" s="27"/>
      <c r="D63" s="127">
        <v>2700</v>
      </c>
      <c r="E63" s="328">
        <v>2964</v>
      </c>
      <c r="F63" s="126">
        <v>3324</v>
      </c>
      <c r="G63" s="328">
        <v>1648</v>
      </c>
      <c r="H63" s="127">
        <v>1922</v>
      </c>
      <c r="I63" s="328">
        <v>2392</v>
      </c>
      <c r="J63" s="126">
        <v>4242</v>
      </c>
      <c r="K63" s="329"/>
    </row>
    <row r="64" spans="1:11" ht="12" customHeight="1" thickBot="1">
      <c r="A64" s="52"/>
      <c r="B64" s="53"/>
      <c r="C64" s="53"/>
      <c r="D64" s="133">
        <v>17867</v>
      </c>
      <c r="E64" s="133">
        <v>7326</v>
      </c>
      <c r="F64" s="132">
        <v>16661</v>
      </c>
      <c r="G64" s="133">
        <v>-38675</v>
      </c>
      <c r="H64" s="133">
        <v>14940</v>
      </c>
      <c r="I64" s="133">
        <v>13071</v>
      </c>
      <c r="J64" s="132">
        <v>19017</v>
      </c>
      <c r="K64" s="329"/>
    </row>
    <row r="65" spans="1:11" ht="12" customHeight="1" thickTop="1">
      <c r="A65" s="54"/>
      <c r="B65" s="25"/>
      <c r="C65" s="25"/>
      <c r="D65" s="125"/>
      <c r="E65" s="125"/>
      <c r="F65" s="124"/>
      <c r="G65" s="125"/>
      <c r="H65" s="125"/>
      <c r="I65" s="125"/>
      <c r="J65" s="124"/>
      <c r="K65" s="329"/>
    </row>
    <row r="66" spans="1:11" ht="12" customHeight="1">
      <c r="A66" s="54" t="s">
        <v>43</v>
      </c>
      <c r="B66" s="25"/>
      <c r="C66" s="25"/>
      <c r="D66" s="125">
        <v>14.55</v>
      </c>
      <c r="E66" s="134">
        <v>4.1899999999999977</v>
      </c>
      <c r="F66" s="124">
        <v>12.790000000000003</v>
      </c>
      <c r="G66" s="134">
        <v>-38.68</v>
      </c>
      <c r="H66" s="134">
        <v>12.49</v>
      </c>
      <c r="I66" s="134">
        <v>10.24</v>
      </c>
      <c r="J66" s="124">
        <v>14.179999999999996</v>
      </c>
      <c r="K66" s="329"/>
    </row>
    <row r="67" spans="1:11" ht="12" customHeight="1">
      <c r="A67" s="54"/>
      <c r="B67" s="25"/>
      <c r="C67" s="25"/>
      <c r="D67" s="125"/>
      <c r="E67" s="125"/>
      <c r="F67" s="124"/>
      <c r="G67" s="125"/>
      <c r="H67" s="125"/>
      <c r="I67" s="125"/>
      <c r="J67" s="124"/>
      <c r="K67" s="329"/>
    </row>
    <row r="68" spans="1:11" ht="12" customHeight="1">
      <c r="A68" s="56" t="s">
        <v>44</v>
      </c>
      <c r="B68" s="27"/>
      <c r="C68" s="57"/>
      <c r="D68" s="125">
        <v>53246</v>
      </c>
      <c r="E68" s="125">
        <v>44557</v>
      </c>
      <c r="F68" s="124">
        <v>51596</v>
      </c>
      <c r="G68" s="125">
        <v>46683</v>
      </c>
      <c r="H68" s="125">
        <v>51576</v>
      </c>
      <c r="I68" s="125">
        <v>49625</v>
      </c>
      <c r="J68" s="124">
        <v>56594</v>
      </c>
      <c r="K68" s="329"/>
    </row>
    <row r="69" spans="1:11" ht="12" customHeight="1">
      <c r="A69" s="323" t="s">
        <v>45</v>
      </c>
      <c r="B69" s="324"/>
      <c r="C69" s="25"/>
      <c r="D69" s="270">
        <f t="shared" ref="D69:I69" si="0">+D68/D31</f>
        <v>0.37363778621401056</v>
      </c>
      <c r="E69" s="270">
        <f t="shared" si="0"/>
        <v>0.31035899864870514</v>
      </c>
      <c r="F69" s="269">
        <f t="shared" si="0"/>
        <v>0.33917959505653433</v>
      </c>
      <c r="G69" s="270">
        <f t="shared" si="0"/>
        <v>0.2928229124849458</v>
      </c>
      <c r="H69" s="270">
        <f t="shared" si="0"/>
        <v>0.35169930718455078</v>
      </c>
      <c r="I69" s="270">
        <f t="shared" si="0"/>
        <v>0.34115439083746957</v>
      </c>
      <c r="J69" s="269">
        <v>0.37692896866362519</v>
      </c>
      <c r="K69" s="329"/>
    </row>
    <row r="70" spans="1:11" s="15" customFormat="1" ht="12" customHeight="1">
      <c r="A70" s="61"/>
      <c r="B70" s="62"/>
      <c r="C70" s="62"/>
      <c r="D70" s="55"/>
      <c r="E70" s="55"/>
      <c r="F70" s="325"/>
      <c r="G70" s="55"/>
      <c r="H70" s="55"/>
      <c r="I70" s="55"/>
      <c r="J70" s="325"/>
      <c r="K70" s="329"/>
    </row>
    <row r="71" spans="1:11" ht="12" customHeight="1">
      <c r="A71" s="56" t="s">
        <v>225</v>
      </c>
      <c r="B71" s="27"/>
      <c r="C71" s="57"/>
      <c r="D71" s="125">
        <v>61484</v>
      </c>
      <c r="E71" s="125">
        <v>61803</v>
      </c>
      <c r="F71" s="124">
        <v>63966</v>
      </c>
      <c r="G71" s="125">
        <v>57730</v>
      </c>
      <c r="H71" s="125">
        <v>58126</v>
      </c>
      <c r="I71" s="125">
        <v>56238</v>
      </c>
      <c r="J71" s="124">
        <v>67438</v>
      </c>
      <c r="K71" s="329"/>
    </row>
    <row r="72" spans="1:11" ht="12" customHeight="1" thickBot="1">
      <c r="A72" s="58" t="s">
        <v>226</v>
      </c>
      <c r="B72" s="59"/>
      <c r="C72" s="60"/>
      <c r="D72" s="136">
        <f>+D71/D31</f>
        <v>0.43144547285396506</v>
      </c>
      <c r="E72" s="136">
        <f t="shared" ref="E72:I72" si="1">+E71/E31</f>
        <v>0.4304849337586894</v>
      </c>
      <c r="F72" s="135">
        <f t="shared" si="1"/>
        <v>0.42049697607152248</v>
      </c>
      <c r="G72" s="136">
        <f t="shared" si="1"/>
        <v>0.36211611802488958</v>
      </c>
      <c r="H72" s="136">
        <f t="shared" si="1"/>
        <v>0.39636408270143475</v>
      </c>
      <c r="I72" s="136">
        <f t="shared" si="1"/>
        <v>0.38661643590765971</v>
      </c>
      <c r="J72" s="135">
        <v>0.44915248593026741</v>
      </c>
      <c r="K72" s="329"/>
    </row>
    <row r="73" spans="1:11" ht="12" customHeight="1">
      <c r="C73" s="14"/>
      <c r="D73" s="16"/>
      <c r="E73" s="16"/>
      <c r="G73" s="16"/>
      <c r="H73" s="16"/>
      <c r="I73" s="16"/>
    </row>
    <row r="74" spans="1:11" ht="12" customHeight="1">
      <c r="D74" s="16"/>
      <c r="E74" s="16"/>
      <c r="G74" s="16"/>
      <c r="H74" s="16"/>
      <c r="I74" s="16"/>
    </row>
    <row r="75" spans="1:11" ht="12" customHeight="1">
      <c r="D75" s="16"/>
      <c r="E75" s="16"/>
      <c r="G75" s="16"/>
      <c r="H75" s="16"/>
      <c r="I75" s="16"/>
    </row>
    <row r="76" spans="1:11" ht="12" customHeight="1">
      <c r="D76" s="16"/>
      <c r="E76" s="16"/>
      <c r="G76" s="16"/>
      <c r="H76" s="16"/>
      <c r="I76" s="16"/>
    </row>
    <row r="77" spans="1:11" ht="12" customHeight="1">
      <c r="D77" s="16"/>
      <c r="E77" s="16"/>
      <c r="G77" s="16"/>
      <c r="H77" s="16"/>
      <c r="I77" s="16"/>
    </row>
    <row r="78" spans="1:11" ht="12" customHeight="1">
      <c r="D78" s="16"/>
      <c r="E78" s="16"/>
      <c r="G78" s="16"/>
      <c r="H78" s="16"/>
      <c r="I78" s="16"/>
    </row>
    <row r="79" spans="1:11" ht="12" customHeight="1">
      <c r="D79" s="16"/>
      <c r="E79" s="16"/>
      <c r="G79" s="16"/>
      <c r="H79" s="16"/>
      <c r="I79" s="16"/>
    </row>
    <row r="80" spans="1:11" ht="12" customHeight="1">
      <c r="D80" s="16"/>
      <c r="E80" s="16"/>
      <c r="G80" s="16"/>
      <c r="H80" s="16"/>
      <c r="I80" s="16"/>
    </row>
    <row r="81" spans="4:9" ht="12" customHeight="1">
      <c r="D81" s="16"/>
      <c r="E81" s="16"/>
      <c r="G81" s="16"/>
      <c r="H81" s="16"/>
      <c r="I81" s="16"/>
    </row>
  </sheetData>
  <pageMargins left="0.78740157480314965" right="0.78740157480314965" top="0.98425196850393704" bottom="0.98425196850393704" header="0.51181102362204722" footer="0.51181102362204722"/>
  <pageSetup paperSize="9" scale="52" orientation="landscape" horizontalDpi="1200" verticalDpi="1200" r:id="rId1"/>
  <headerFooter alignWithMargins="0"/>
  <rowBreaks count="1" manualBreakCount="1">
    <brk id="7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O93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2.75"/>
  <cols>
    <col min="1" max="2" width="5.7109375" style="69" customWidth="1"/>
    <col min="3" max="3" width="35.85546875" style="69" bestFit="1" customWidth="1"/>
    <col min="4" max="4" width="12.7109375" style="69" customWidth="1"/>
    <col min="5" max="7" width="12.7109375" style="75" customWidth="1"/>
    <col min="8" max="9" width="12.7109375" style="69" customWidth="1"/>
    <col min="10" max="10" width="12.7109375" style="75" customWidth="1"/>
    <col min="11" max="13" width="12.7109375" style="69" customWidth="1"/>
    <col min="14" max="14" width="12.7109375" style="75" customWidth="1"/>
    <col min="15" max="16384" width="9.140625" style="1"/>
  </cols>
  <sheetData>
    <row r="1" spans="1:15" ht="12" customHeight="1">
      <c r="A1" s="84" t="s">
        <v>46</v>
      </c>
      <c r="B1" s="85"/>
      <c r="C1" s="85"/>
      <c r="D1" s="117">
        <v>2010</v>
      </c>
      <c r="E1" s="117">
        <v>2010</v>
      </c>
      <c r="F1" s="117">
        <v>2010</v>
      </c>
      <c r="G1" s="117">
        <v>2010</v>
      </c>
      <c r="H1" s="117">
        <v>2011</v>
      </c>
      <c r="I1" s="117">
        <v>2011</v>
      </c>
      <c r="J1" s="117">
        <v>2011</v>
      </c>
      <c r="K1" s="117">
        <v>2011</v>
      </c>
      <c r="L1" s="117">
        <v>2012</v>
      </c>
      <c r="M1" s="117">
        <v>2012</v>
      </c>
      <c r="N1" s="117">
        <v>2012</v>
      </c>
    </row>
    <row r="2" spans="1:15" ht="12" customHeight="1">
      <c r="A2" s="86" t="s">
        <v>47</v>
      </c>
      <c r="B2" s="87"/>
      <c r="C2" s="87"/>
      <c r="D2" s="118" t="s">
        <v>1</v>
      </c>
      <c r="E2" s="118" t="s">
        <v>2</v>
      </c>
      <c r="F2" s="118" t="s">
        <v>3</v>
      </c>
      <c r="G2" s="119" t="s">
        <v>4</v>
      </c>
      <c r="H2" s="118" t="s">
        <v>1</v>
      </c>
      <c r="I2" s="118" t="s">
        <v>2</v>
      </c>
      <c r="J2" s="118" t="s">
        <v>3</v>
      </c>
      <c r="K2" s="118" t="s">
        <v>4</v>
      </c>
      <c r="L2" s="118" t="s">
        <v>1</v>
      </c>
      <c r="M2" s="118" t="s">
        <v>2</v>
      </c>
      <c r="N2" s="118" t="s">
        <v>3</v>
      </c>
    </row>
    <row r="3" spans="1:15" ht="12" customHeight="1">
      <c r="A3" s="86"/>
      <c r="B3" s="87"/>
      <c r="C3" s="87"/>
      <c r="D3" s="119"/>
      <c r="E3" s="139"/>
      <c r="F3" s="119"/>
      <c r="G3" s="139"/>
      <c r="H3" s="119"/>
      <c r="I3" s="119"/>
      <c r="J3" s="119"/>
      <c r="K3" s="139"/>
      <c r="L3" s="139"/>
      <c r="M3" s="119"/>
      <c r="N3" s="119"/>
    </row>
    <row r="4" spans="1:15" ht="12" customHeight="1">
      <c r="A4" s="88" t="s">
        <v>5</v>
      </c>
      <c r="B4" s="89"/>
      <c r="C4" s="89"/>
      <c r="D4" s="121" t="s">
        <v>6</v>
      </c>
      <c r="E4" s="121" t="s">
        <v>6</v>
      </c>
      <c r="F4" s="121" t="s">
        <v>6</v>
      </c>
      <c r="G4" s="121" t="s">
        <v>7</v>
      </c>
      <c r="H4" s="121" t="s">
        <v>6</v>
      </c>
      <c r="I4" s="121" t="s">
        <v>6</v>
      </c>
      <c r="J4" s="121" t="s">
        <v>6</v>
      </c>
      <c r="K4" s="121" t="s">
        <v>7</v>
      </c>
      <c r="L4" s="121" t="s">
        <v>6</v>
      </c>
      <c r="M4" s="121" t="s">
        <v>6</v>
      </c>
      <c r="N4" s="121" t="s">
        <v>6</v>
      </c>
    </row>
    <row r="5" spans="1:15" ht="12" customHeight="1">
      <c r="A5" s="66"/>
      <c r="B5" s="67"/>
      <c r="C5" s="68"/>
      <c r="D5" s="142"/>
      <c r="E5" s="141"/>
      <c r="F5" s="140"/>
      <c r="G5" s="141"/>
      <c r="H5" s="142"/>
      <c r="I5" s="142"/>
      <c r="J5" s="140"/>
      <c r="K5" s="141"/>
      <c r="L5" s="141"/>
      <c r="M5" s="142"/>
      <c r="N5" s="140"/>
    </row>
    <row r="6" spans="1:15" ht="12" customHeight="1">
      <c r="A6" s="70" t="s">
        <v>48</v>
      </c>
      <c r="B6" s="71"/>
      <c r="C6" s="71"/>
      <c r="D6" s="144"/>
      <c r="E6" s="144"/>
      <c r="F6" s="143"/>
      <c r="G6" s="144"/>
      <c r="H6" s="144"/>
      <c r="I6" s="144"/>
      <c r="J6" s="143"/>
      <c r="K6" s="144"/>
      <c r="L6" s="144"/>
      <c r="M6" s="144"/>
      <c r="N6" s="143"/>
    </row>
    <row r="7" spans="1:15" ht="12" customHeight="1">
      <c r="A7" s="72"/>
      <c r="B7" s="71"/>
      <c r="C7" s="71"/>
      <c r="D7" s="146"/>
      <c r="E7" s="146"/>
      <c r="F7" s="145"/>
      <c r="G7" s="146"/>
      <c r="H7" s="146"/>
      <c r="I7" s="146"/>
      <c r="J7" s="145"/>
      <c r="K7" s="146"/>
      <c r="L7" s="146"/>
      <c r="M7" s="146"/>
      <c r="N7" s="145"/>
    </row>
    <row r="8" spans="1:15" ht="12" customHeight="1">
      <c r="A8" s="71"/>
      <c r="B8" s="73" t="s">
        <v>49</v>
      </c>
      <c r="C8" s="71"/>
      <c r="D8" s="146"/>
      <c r="E8" s="146"/>
      <c r="F8" s="145"/>
      <c r="G8" s="146"/>
      <c r="H8" s="146"/>
      <c r="I8" s="146"/>
      <c r="J8" s="145"/>
      <c r="K8" s="146"/>
      <c r="L8" s="146"/>
      <c r="M8" s="146"/>
      <c r="N8" s="145"/>
    </row>
    <row r="9" spans="1:15" ht="12" customHeight="1">
      <c r="A9" s="71"/>
      <c r="B9" s="71"/>
      <c r="C9" s="71"/>
      <c r="D9" s="144"/>
      <c r="E9" s="144"/>
      <c r="F9" s="143"/>
      <c r="G9" s="144"/>
      <c r="H9" s="144"/>
      <c r="I9" s="144"/>
      <c r="J9" s="143"/>
      <c r="K9" s="144"/>
      <c r="L9" s="144"/>
      <c r="M9" s="144"/>
      <c r="N9" s="143"/>
    </row>
    <row r="10" spans="1:15" ht="12" customHeight="1">
      <c r="A10" s="71"/>
      <c r="B10" s="71"/>
      <c r="C10" s="71" t="s">
        <v>50</v>
      </c>
      <c r="D10" s="148">
        <v>45634</v>
      </c>
      <c r="E10" s="148">
        <v>33679</v>
      </c>
      <c r="F10" s="147">
        <v>18051</v>
      </c>
      <c r="G10" s="148">
        <v>15841</v>
      </c>
      <c r="H10" s="148">
        <v>25968</v>
      </c>
      <c r="I10" s="148">
        <v>15727</v>
      </c>
      <c r="J10" s="147">
        <v>15087</v>
      </c>
      <c r="K10" s="148">
        <v>14451</v>
      </c>
      <c r="L10" s="148">
        <v>41364</v>
      </c>
      <c r="M10" s="148">
        <v>11992</v>
      </c>
      <c r="N10" s="147">
        <v>13867</v>
      </c>
      <c r="O10" s="330"/>
    </row>
    <row r="11" spans="1:15" ht="12" customHeight="1">
      <c r="A11" s="71"/>
      <c r="B11" s="71"/>
      <c r="C11" s="71" t="s">
        <v>198</v>
      </c>
      <c r="D11" s="148">
        <v>109584</v>
      </c>
      <c r="E11" s="148">
        <v>110734</v>
      </c>
      <c r="F11" s="147">
        <v>109909</v>
      </c>
      <c r="G11" s="148">
        <v>114625</v>
      </c>
      <c r="H11" s="148">
        <v>111302</v>
      </c>
      <c r="I11" s="148">
        <v>109582</v>
      </c>
      <c r="J11" s="147">
        <v>116615</v>
      </c>
      <c r="K11" s="148">
        <v>124663</v>
      </c>
      <c r="L11" s="148">
        <v>124909</v>
      </c>
      <c r="M11" s="148">
        <v>117071</v>
      </c>
      <c r="N11" s="147">
        <v>112468</v>
      </c>
      <c r="O11" s="330"/>
    </row>
    <row r="12" spans="1:15" ht="12" customHeight="1">
      <c r="A12" s="71"/>
      <c r="B12" s="71"/>
      <c r="C12" s="71" t="s">
        <v>199</v>
      </c>
      <c r="D12" s="148">
        <v>45373</v>
      </c>
      <c r="E12" s="148">
        <v>75871</v>
      </c>
      <c r="F12" s="147">
        <v>49437</v>
      </c>
      <c r="G12" s="148">
        <v>56560</v>
      </c>
      <c r="H12" s="148">
        <v>59210</v>
      </c>
      <c r="I12" s="148">
        <v>38120</v>
      </c>
      <c r="J12" s="147">
        <v>49650</v>
      </c>
      <c r="K12" s="148">
        <v>65286</v>
      </c>
      <c r="L12" s="148">
        <v>38259</v>
      </c>
      <c r="M12" s="148">
        <v>36461</v>
      </c>
      <c r="N12" s="147">
        <v>40038</v>
      </c>
      <c r="O12" s="330"/>
    </row>
    <row r="13" spans="1:15" ht="12" customHeight="1">
      <c r="A13" s="71"/>
      <c r="B13" s="71"/>
      <c r="C13" s="71" t="s">
        <v>200</v>
      </c>
      <c r="D13" s="148">
        <v>5660</v>
      </c>
      <c r="E13" s="148">
        <v>1653</v>
      </c>
      <c r="F13" s="147">
        <v>2754</v>
      </c>
      <c r="G13" s="148">
        <v>1804</v>
      </c>
      <c r="H13" s="148">
        <v>2541</v>
      </c>
      <c r="I13" s="148">
        <v>442</v>
      </c>
      <c r="J13" s="147">
        <v>1204</v>
      </c>
      <c r="K13" s="148">
        <v>927</v>
      </c>
      <c r="L13" s="148">
        <v>2057</v>
      </c>
      <c r="M13" s="148">
        <v>533</v>
      </c>
      <c r="N13" s="147">
        <v>2270</v>
      </c>
      <c r="O13" s="330"/>
    </row>
    <row r="14" spans="1:15" ht="12" customHeight="1">
      <c r="A14" s="71"/>
      <c r="B14" s="71"/>
      <c r="C14" s="71" t="s">
        <v>51</v>
      </c>
      <c r="D14" s="148">
        <v>10303</v>
      </c>
      <c r="E14" s="148">
        <v>11570</v>
      </c>
      <c r="F14" s="147">
        <v>9858</v>
      </c>
      <c r="G14" s="148">
        <v>9592</v>
      </c>
      <c r="H14" s="148">
        <v>10788</v>
      </c>
      <c r="I14" s="148">
        <v>10860</v>
      </c>
      <c r="J14" s="147">
        <v>11741</v>
      </c>
      <c r="K14" s="148">
        <v>9904</v>
      </c>
      <c r="L14" s="148">
        <v>11648</v>
      </c>
      <c r="M14" s="148">
        <v>12460</v>
      </c>
      <c r="N14" s="147">
        <v>10879</v>
      </c>
      <c r="O14" s="330"/>
    </row>
    <row r="15" spans="1:15" ht="12" customHeight="1">
      <c r="A15" s="74"/>
      <c r="B15" s="74"/>
      <c r="C15" s="137" t="s">
        <v>52</v>
      </c>
      <c r="D15" s="150">
        <v>2227</v>
      </c>
      <c r="E15" s="150">
        <v>1229</v>
      </c>
      <c r="F15" s="149">
        <v>2206</v>
      </c>
      <c r="G15" s="150">
        <v>2152</v>
      </c>
      <c r="H15" s="150">
        <v>1864</v>
      </c>
      <c r="I15" s="150">
        <v>1539</v>
      </c>
      <c r="J15" s="149">
        <v>1854</v>
      </c>
      <c r="K15" s="150">
        <v>5165</v>
      </c>
      <c r="L15" s="150">
        <v>4791</v>
      </c>
      <c r="M15" s="150">
        <v>4659</v>
      </c>
      <c r="N15" s="149">
        <v>144</v>
      </c>
      <c r="O15" s="330"/>
    </row>
    <row r="16" spans="1:15" ht="12" customHeight="1">
      <c r="A16" s="71"/>
      <c r="B16" s="71"/>
      <c r="C16" s="71"/>
      <c r="D16" s="148"/>
      <c r="E16" s="148"/>
      <c r="F16" s="147"/>
      <c r="G16" s="148"/>
      <c r="H16" s="148"/>
      <c r="I16" s="148"/>
      <c r="J16" s="147"/>
      <c r="K16" s="148"/>
      <c r="L16" s="148"/>
      <c r="M16" s="148"/>
      <c r="N16" s="147"/>
      <c r="O16" s="330"/>
    </row>
    <row r="17" spans="1:15" ht="12" customHeight="1">
      <c r="A17" s="90"/>
      <c r="B17" s="91" t="s">
        <v>53</v>
      </c>
      <c r="C17" s="91"/>
      <c r="D17" s="151">
        <f t="shared" ref="D17:E17" si="0">+SUM(D10:D15)</f>
        <v>218781</v>
      </c>
      <c r="E17" s="151">
        <f t="shared" si="0"/>
        <v>234736</v>
      </c>
      <c r="F17" s="151">
        <f>+SUM(F10:F15)</f>
        <v>192215</v>
      </c>
      <c r="G17" s="151">
        <f>+SUM(G10:G15)</f>
        <v>200574</v>
      </c>
      <c r="H17" s="151">
        <f>+SUM(H10:H15)</f>
        <v>211673</v>
      </c>
      <c r="I17" s="151">
        <f>+SUM(I10:I15)</f>
        <v>176270</v>
      </c>
      <c r="J17" s="151">
        <f>SUM(J10:J15)</f>
        <v>196151</v>
      </c>
      <c r="K17" s="151">
        <f>SUM(K10:K15)</f>
        <v>220396</v>
      </c>
      <c r="L17" s="151">
        <f t="shared" ref="L17:M17" si="1">+SUM(L10:L15)</f>
        <v>223028</v>
      </c>
      <c r="M17" s="151">
        <f t="shared" si="1"/>
        <v>183176</v>
      </c>
      <c r="N17" s="151">
        <v>179666</v>
      </c>
      <c r="O17" s="330"/>
    </row>
    <row r="18" spans="1:15" ht="12" customHeight="1">
      <c r="A18" s="71"/>
      <c r="B18" s="71"/>
      <c r="C18" s="71"/>
      <c r="D18" s="148"/>
      <c r="E18" s="148"/>
      <c r="F18" s="147"/>
      <c r="G18" s="148"/>
      <c r="H18" s="148"/>
      <c r="I18" s="148"/>
      <c r="J18" s="147"/>
      <c r="K18" s="148"/>
      <c r="L18" s="148"/>
      <c r="M18" s="148"/>
      <c r="N18" s="147"/>
      <c r="O18" s="330"/>
    </row>
    <row r="19" spans="1:15" ht="12" customHeight="1">
      <c r="A19" s="71"/>
      <c r="B19" s="73" t="s">
        <v>54</v>
      </c>
      <c r="C19" s="71"/>
      <c r="D19" s="148"/>
      <c r="E19" s="148"/>
      <c r="F19" s="147"/>
      <c r="G19" s="148"/>
      <c r="H19" s="148"/>
      <c r="I19" s="148"/>
      <c r="J19" s="147"/>
      <c r="K19" s="148"/>
      <c r="L19" s="148"/>
      <c r="M19" s="148"/>
      <c r="N19" s="147"/>
      <c r="O19" s="330"/>
    </row>
    <row r="20" spans="1:15" ht="12" customHeight="1">
      <c r="A20" s="71"/>
      <c r="B20" s="71"/>
      <c r="C20" s="71"/>
      <c r="D20" s="148"/>
      <c r="E20" s="148"/>
      <c r="F20" s="147"/>
      <c r="G20" s="148"/>
      <c r="H20" s="148"/>
      <c r="I20" s="148"/>
      <c r="J20" s="147"/>
      <c r="K20" s="148"/>
      <c r="L20" s="148"/>
      <c r="M20" s="148"/>
      <c r="N20" s="147"/>
      <c r="O20" s="330"/>
    </row>
    <row r="21" spans="1:15" ht="12" customHeight="1">
      <c r="A21" s="71"/>
      <c r="B21" s="71"/>
      <c r="C21" s="71" t="s">
        <v>201</v>
      </c>
      <c r="D21" s="148">
        <v>544115</v>
      </c>
      <c r="E21" s="148">
        <v>549630</v>
      </c>
      <c r="F21" s="147">
        <v>541707</v>
      </c>
      <c r="G21" s="148">
        <v>549752</v>
      </c>
      <c r="H21" s="148">
        <v>535983</v>
      </c>
      <c r="I21" s="148">
        <v>527920</v>
      </c>
      <c r="J21" s="147">
        <v>529880</v>
      </c>
      <c r="K21" s="148">
        <v>536224</v>
      </c>
      <c r="L21" s="148">
        <v>521526</v>
      </c>
      <c r="M21" s="148">
        <v>512170</v>
      </c>
      <c r="N21" s="147">
        <v>512645</v>
      </c>
      <c r="O21" s="330"/>
    </row>
    <row r="22" spans="1:15" ht="12" customHeight="1">
      <c r="A22" s="71"/>
      <c r="B22" s="71"/>
      <c r="C22" s="71" t="s">
        <v>55</v>
      </c>
      <c r="D22" s="148">
        <v>331349</v>
      </c>
      <c r="E22" s="148">
        <v>330723</v>
      </c>
      <c r="F22" s="147">
        <v>329427</v>
      </c>
      <c r="G22" s="148">
        <v>332993</v>
      </c>
      <c r="H22" s="148">
        <v>328386</v>
      </c>
      <c r="I22" s="148">
        <v>326662</v>
      </c>
      <c r="J22" s="147">
        <v>330102</v>
      </c>
      <c r="K22" s="148">
        <v>308313</v>
      </c>
      <c r="L22" s="148">
        <v>315305</v>
      </c>
      <c r="M22" s="148">
        <v>313836</v>
      </c>
      <c r="N22" s="147">
        <v>316269</v>
      </c>
      <c r="O22" s="330"/>
    </row>
    <row r="23" spans="1:15" ht="12" customHeight="1">
      <c r="A23" s="71"/>
      <c r="B23" s="71"/>
      <c r="C23" s="71" t="s">
        <v>56</v>
      </c>
      <c r="D23" s="148">
        <v>176</v>
      </c>
      <c r="E23" s="148">
        <v>86</v>
      </c>
      <c r="F23" s="147">
        <v>84</v>
      </c>
      <c r="G23" s="148">
        <v>77</v>
      </c>
      <c r="H23" s="148">
        <v>76</v>
      </c>
      <c r="I23" s="148">
        <v>67</v>
      </c>
      <c r="J23" s="147">
        <v>72</v>
      </c>
      <c r="K23" s="148">
        <v>0</v>
      </c>
      <c r="L23" s="148">
        <v>0</v>
      </c>
      <c r="M23" s="148">
        <v>0</v>
      </c>
      <c r="N23" s="147">
        <v>0</v>
      </c>
      <c r="O23" s="330"/>
    </row>
    <row r="24" spans="1:15" s="2" customFormat="1" ht="12" customHeight="1">
      <c r="A24" s="72"/>
      <c r="B24" s="72"/>
      <c r="C24" s="72" t="s">
        <v>57</v>
      </c>
      <c r="D24" s="148">
        <v>2023</v>
      </c>
      <c r="E24" s="148">
        <v>2168</v>
      </c>
      <c r="F24" s="147">
        <v>2195</v>
      </c>
      <c r="G24" s="148">
        <v>913</v>
      </c>
      <c r="H24" s="148">
        <v>757</v>
      </c>
      <c r="I24" s="148">
        <v>897</v>
      </c>
      <c r="J24" s="147">
        <v>959</v>
      </c>
      <c r="K24" s="148">
        <v>750</v>
      </c>
      <c r="L24" s="148">
        <v>774</v>
      </c>
      <c r="M24" s="148">
        <v>837</v>
      </c>
      <c r="N24" s="147">
        <v>898</v>
      </c>
      <c r="O24" s="330"/>
    </row>
    <row r="25" spans="1:15" ht="12" customHeight="1">
      <c r="A25" s="74"/>
      <c r="B25" s="74"/>
      <c r="C25" s="137" t="s">
        <v>202</v>
      </c>
      <c r="D25" s="150">
        <v>27261</v>
      </c>
      <c r="E25" s="150">
        <v>26381</v>
      </c>
      <c r="F25" s="149">
        <v>24935</v>
      </c>
      <c r="G25" s="150">
        <v>24697</v>
      </c>
      <c r="H25" s="150">
        <v>23528</v>
      </c>
      <c r="I25" s="150">
        <v>22382</v>
      </c>
      <c r="J25" s="149">
        <v>30391</v>
      </c>
      <c r="K25" s="150">
        <v>32345</v>
      </c>
      <c r="L25" s="150">
        <v>26099</v>
      </c>
      <c r="M25" s="150">
        <v>24234</v>
      </c>
      <c r="N25" s="149">
        <v>15363</v>
      </c>
      <c r="O25" s="330"/>
    </row>
    <row r="26" spans="1:15" s="2" customFormat="1" ht="12" customHeight="1">
      <c r="A26" s="72"/>
      <c r="B26" s="72"/>
      <c r="C26" s="72"/>
      <c r="D26" s="148"/>
      <c r="E26" s="148"/>
      <c r="F26" s="147"/>
      <c r="G26" s="148"/>
      <c r="H26" s="148"/>
      <c r="I26" s="148"/>
      <c r="J26" s="147"/>
      <c r="K26" s="148"/>
      <c r="L26" s="148"/>
      <c r="M26" s="148"/>
      <c r="N26" s="147"/>
      <c r="O26" s="330"/>
    </row>
    <row r="27" spans="1:15" ht="12" customHeight="1">
      <c r="A27" s="90"/>
      <c r="B27" s="91" t="s">
        <v>58</v>
      </c>
      <c r="C27" s="91"/>
      <c r="D27" s="151">
        <f t="shared" ref="D27:H27" si="2">+SUM(D21:D25)</f>
        <v>904924</v>
      </c>
      <c r="E27" s="151">
        <f t="shared" si="2"/>
        <v>908988</v>
      </c>
      <c r="F27" s="151">
        <f t="shared" si="2"/>
        <v>898348</v>
      </c>
      <c r="G27" s="151">
        <f>+SUM(G21:G25)</f>
        <v>908432</v>
      </c>
      <c r="H27" s="151">
        <f t="shared" si="2"/>
        <v>888730</v>
      </c>
      <c r="I27" s="151">
        <f>+SUM(I21:I25)</f>
        <v>877928</v>
      </c>
      <c r="J27" s="151">
        <f>+SUM(J21:J25)</f>
        <v>891404</v>
      </c>
      <c r="K27" s="151">
        <f>+SUM(K21:K25)</f>
        <v>877632</v>
      </c>
      <c r="L27" s="151">
        <f t="shared" ref="L27:M27" si="3">+SUM(L21:L25)</f>
        <v>863704</v>
      </c>
      <c r="M27" s="151">
        <f t="shared" si="3"/>
        <v>851077</v>
      </c>
      <c r="N27" s="151">
        <v>845175</v>
      </c>
      <c r="O27" s="330"/>
    </row>
    <row r="28" spans="1:15" ht="12" customHeight="1">
      <c r="A28" s="71"/>
      <c r="B28" s="71"/>
      <c r="C28" s="71"/>
      <c r="D28" s="153"/>
      <c r="E28" s="148"/>
      <c r="F28" s="152"/>
      <c r="G28" s="148"/>
      <c r="H28" s="153"/>
      <c r="I28" s="153"/>
      <c r="J28" s="152"/>
      <c r="K28" s="148"/>
      <c r="L28" s="148"/>
      <c r="M28" s="153"/>
      <c r="N28" s="152"/>
      <c r="O28" s="330"/>
    </row>
    <row r="29" spans="1:15" ht="12" customHeight="1" thickBot="1">
      <c r="A29" s="92" t="s">
        <v>59</v>
      </c>
      <c r="B29" s="92"/>
      <c r="C29" s="92"/>
      <c r="D29" s="154">
        <f t="shared" ref="D29:F29" si="4">+D27+D17</f>
        <v>1123705</v>
      </c>
      <c r="E29" s="154">
        <f t="shared" si="4"/>
        <v>1143724</v>
      </c>
      <c r="F29" s="154">
        <f t="shared" si="4"/>
        <v>1090563</v>
      </c>
      <c r="G29" s="154">
        <f>+G17+G27</f>
        <v>1109006</v>
      </c>
      <c r="H29" s="154">
        <f>+H27+H17</f>
        <v>1100403</v>
      </c>
      <c r="I29" s="154">
        <f>+I17+I27</f>
        <v>1054198</v>
      </c>
      <c r="J29" s="154">
        <f>+J27+J17</f>
        <v>1087555</v>
      </c>
      <c r="K29" s="154">
        <f>+K27+K17</f>
        <v>1098028</v>
      </c>
      <c r="L29" s="154">
        <f t="shared" ref="L29:M29" si="5">+L27+L17</f>
        <v>1086732</v>
      </c>
      <c r="M29" s="154">
        <f t="shared" si="5"/>
        <v>1034253</v>
      </c>
      <c r="N29" s="154">
        <v>1024841</v>
      </c>
      <c r="O29" s="330"/>
    </row>
    <row r="30" spans="1:15" ht="12" customHeight="1" thickTop="1">
      <c r="A30" s="71"/>
      <c r="B30" s="71"/>
      <c r="C30" s="71"/>
      <c r="D30" s="148"/>
      <c r="E30" s="148"/>
      <c r="F30" s="147"/>
      <c r="G30" s="148"/>
      <c r="H30" s="148"/>
      <c r="I30" s="148"/>
      <c r="J30" s="147"/>
      <c r="K30" s="148"/>
      <c r="L30" s="148"/>
      <c r="M30" s="148"/>
      <c r="N30" s="147"/>
      <c r="O30" s="330"/>
    </row>
    <row r="31" spans="1:15" ht="12" customHeight="1">
      <c r="A31" s="73" t="s">
        <v>60</v>
      </c>
      <c r="B31" s="71"/>
      <c r="C31" s="71"/>
      <c r="D31" s="148"/>
      <c r="E31" s="148"/>
      <c r="F31" s="147"/>
      <c r="G31" s="148"/>
      <c r="H31" s="148"/>
      <c r="I31" s="148"/>
      <c r="J31" s="147"/>
      <c r="K31" s="148"/>
      <c r="L31" s="148"/>
      <c r="M31" s="148"/>
      <c r="N31" s="147"/>
      <c r="O31" s="330"/>
    </row>
    <row r="32" spans="1:15" ht="12" customHeight="1">
      <c r="A32" s="71"/>
      <c r="B32" s="71"/>
      <c r="C32" s="71"/>
      <c r="D32" s="148"/>
      <c r="E32" s="148"/>
      <c r="F32" s="147"/>
      <c r="G32" s="148"/>
      <c r="H32" s="148"/>
      <c r="I32" s="148"/>
      <c r="J32" s="147"/>
      <c r="K32" s="148"/>
      <c r="L32" s="148"/>
      <c r="M32" s="148"/>
      <c r="N32" s="147"/>
      <c r="O32" s="330"/>
    </row>
    <row r="33" spans="1:15" ht="12" customHeight="1">
      <c r="A33" s="71"/>
      <c r="B33" s="73" t="s">
        <v>61</v>
      </c>
      <c r="C33" s="71"/>
      <c r="D33" s="148"/>
      <c r="E33" s="148"/>
      <c r="F33" s="147"/>
      <c r="G33" s="148"/>
      <c r="H33" s="148"/>
      <c r="I33" s="148"/>
      <c r="J33" s="147"/>
      <c r="K33" s="148"/>
      <c r="L33" s="148"/>
      <c r="M33" s="148"/>
      <c r="N33" s="147"/>
      <c r="O33" s="330"/>
    </row>
    <row r="34" spans="1:15" ht="12" customHeight="1">
      <c r="A34" s="71"/>
      <c r="B34" s="71"/>
      <c r="D34" s="148"/>
      <c r="E34" s="148"/>
      <c r="F34" s="147"/>
      <c r="G34" s="148"/>
      <c r="H34" s="148"/>
      <c r="I34" s="148"/>
      <c r="J34" s="147"/>
      <c r="K34" s="148"/>
      <c r="L34" s="148"/>
      <c r="M34" s="148"/>
      <c r="N34" s="147"/>
      <c r="O34" s="330"/>
    </row>
    <row r="35" spans="1:15" ht="12" customHeight="1">
      <c r="A35" s="71"/>
      <c r="B35" s="71"/>
      <c r="C35" s="71" t="s">
        <v>62</v>
      </c>
      <c r="D35" s="148">
        <v>46441</v>
      </c>
      <c r="E35" s="148">
        <v>95038</v>
      </c>
      <c r="F35" s="147">
        <v>72104</v>
      </c>
      <c r="G35" s="148">
        <v>72208</v>
      </c>
      <c r="H35" s="148">
        <v>76180</v>
      </c>
      <c r="I35" s="148">
        <v>91154</v>
      </c>
      <c r="J35" s="147">
        <v>49843</v>
      </c>
      <c r="K35" s="148">
        <v>49865</v>
      </c>
      <c r="L35" s="148">
        <v>64908</v>
      </c>
      <c r="M35" s="148">
        <v>24619</v>
      </c>
      <c r="N35" s="147">
        <v>24703</v>
      </c>
      <c r="O35" s="330"/>
    </row>
    <row r="36" spans="1:15" ht="12" customHeight="1">
      <c r="A36" s="71"/>
      <c r="B36" s="71"/>
      <c r="C36" s="71" t="s">
        <v>63</v>
      </c>
      <c r="D36" s="148">
        <v>30005</v>
      </c>
      <c r="E36" s="148">
        <v>48584</v>
      </c>
      <c r="F36" s="147">
        <v>47253</v>
      </c>
      <c r="G36" s="148">
        <v>46647</v>
      </c>
      <c r="H36" s="148">
        <v>34318</v>
      </c>
      <c r="I36" s="148">
        <v>55894</v>
      </c>
      <c r="J36" s="147">
        <v>55375</v>
      </c>
      <c r="K36" s="148">
        <v>70155</v>
      </c>
      <c r="L36" s="148">
        <v>64714</v>
      </c>
      <c r="M36" s="148">
        <v>50623</v>
      </c>
      <c r="N36" s="147">
        <v>36800</v>
      </c>
      <c r="O36" s="330"/>
    </row>
    <row r="37" spans="1:15" ht="12" customHeight="1">
      <c r="A37" s="71"/>
      <c r="B37" s="71"/>
      <c r="C37" s="71" t="s">
        <v>64</v>
      </c>
      <c r="D37" s="148">
        <v>67416</v>
      </c>
      <c r="E37" s="148">
        <v>74256</v>
      </c>
      <c r="F37" s="147">
        <v>71946</v>
      </c>
      <c r="G37" s="148">
        <v>88613</v>
      </c>
      <c r="H37" s="148">
        <v>73225</v>
      </c>
      <c r="I37" s="148">
        <v>71702</v>
      </c>
      <c r="J37" s="147">
        <v>77319</v>
      </c>
      <c r="K37" s="148">
        <v>101119</v>
      </c>
      <c r="L37" s="148">
        <v>81090</v>
      </c>
      <c r="M37" s="148">
        <v>75266</v>
      </c>
      <c r="N37" s="147">
        <v>78668</v>
      </c>
      <c r="O37" s="330"/>
    </row>
    <row r="38" spans="1:15" s="2" customFormat="1" ht="12" customHeight="1">
      <c r="A38" s="72"/>
      <c r="B38" s="72"/>
      <c r="C38" s="72" t="s">
        <v>65</v>
      </c>
      <c r="D38" s="148">
        <v>207</v>
      </c>
      <c r="E38" s="148">
        <v>747</v>
      </c>
      <c r="F38" s="147">
        <v>1796</v>
      </c>
      <c r="G38" s="148">
        <v>661</v>
      </c>
      <c r="H38" s="148">
        <v>494</v>
      </c>
      <c r="I38" s="148">
        <v>1815</v>
      </c>
      <c r="J38" s="147">
        <v>2606</v>
      </c>
      <c r="K38" s="148">
        <v>1335</v>
      </c>
      <c r="L38" s="148">
        <v>873</v>
      </c>
      <c r="M38" s="148">
        <v>1715</v>
      </c>
      <c r="N38" s="147">
        <v>2092</v>
      </c>
      <c r="O38" s="330"/>
    </row>
    <row r="39" spans="1:15" ht="12" customHeight="1">
      <c r="A39" s="71"/>
      <c r="B39" s="71"/>
      <c r="C39" s="71" t="s">
        <v>66</v>
      </c>
      <c r="D39" s="148">
        <v>9964</v>
      </c>
      <c r="E39" s="148">
        <v>9442</v>
      </c>
      <c r="F39" s="147">
        <v>8585</v>
      </c>
      <c r="G39" s="148">
        <v>7722</v>
      </c>
      <c r="H39" s="148">
        <v>5853</v>
      </c>
      <c r="I39" s="148">
        <v>16298</v>
      </c>
      <c r="J39" s="147">
        <v>23240</v>
      </c>
      <c r="K39" s="148">
        <v>3703</v>
      </c>
      <c r="L39" s="148">
        <v>3147</v>
      </c>
      <c r="M39" s="148">
        <v>2861</v>
      </c>
      <c r="N39" s="147">
        <v>3211</v>
      </c>
      <c r="O39" s="330"/>
    </row>
    <row r="40" spans="1:15" ht="12" customHeight="1">
      <c r="A40" s="74"/>
      <c r="B40" s="74"/>
      <c r="C40" s="137" t="s">
        <v>67</v>
      </c>
      <c r="D40" s="150">
        <v>36409</v>
      </c>
      <c r="E40" s="150">
        <v>38143</v>
      </c>
      <c r="F40" s="149">
        <v>37080</v>
      </c>
      <c r="G40" s="150">
        <v>30966</v>
      </c>
      <c r="H40" s="150">
        <v>39108</v>
      </c>
      <c r="I40" s="150">
        <v>47012</v>
      </c>
      <c r="J40" s="149">
        <v>38477</v>
      </c>
      <c r="K40" s="150">
        <v>29213</v>
      </c>
      <c r="L40" s="150">
        <v>39194</v>
      </c>
      <c r="M40" s="150">
        <v>44462</v>
      </c>
      <c r="N40" s="149">
        <v>36764</v>
      </c>
      <c r="O40" s="330"/>
    </row>
    <row r="41" spans="1:15" ht="12" customHeight="1">
      <c r="A41" s="71"/>
      <c r="B41" s="71"/>
      <c r="C41" s="71"/>
      <c r="D41" s="148"/>
      <c r="E41" s="148"/>
      <c r="F41" s="147"/>
      <c r="G41" s="148"/>
      <c r="H41" s="148"/>
      <c r="I41" s="148"/>
      <c r="J41" s="147"/>
      <c r="K41" s="148"/>
      <c r="L41" s="148"/>
      <c r="M41" s="148"/>
      <c r="N41" s="147"/>
      <c r="O41" s="330"/>
    </row>
    <row r="42" spans="1:15" ht="12" customHeight="1">
      <c r="A42" s="90"/>
      <c r="B42" s="91" t="s">
        <v>68</v>
      </c>
      <c r="C42" s="91"/>
      <c r="D42" s="151">
        <f t="shared" ref="D42:I42" si="6">+SUM(D35:D40)</f>
        <v>190442</v>
      </c>
      <c r="E42" s="151">
        <f t="shared" si="6"/>
        <v>266210</v>
      </c>
      <c r="F42" s="151">
        <f t="shared" si="6"/>
        <v>238764</v>
      </c>
      <c r="G42" s="151">
        <f t="shared" si="6"/>
        <v>246817</v>
      </c>
      <c r="H42" s="151">
        <f t="shared" si="6"/>
        <v>229178</v>
      </c>
      <c r="I42" s="151">
        <f t="shared" si="6"/>
        <v>283875</v>
      </c>
      <c r="J42" s="151">
        <f>SUM(J35:J40)</f>
        <v>246860</v>
      </c>
      <c r="K42" s="151">
        <f>SUM(K35:K40)</f>
        <v>255390</v>
      </c>
      <c r="L42" s="151">
        <f t="shared" ref="L42:M42" si="7">+SUM(L35:L40)</f>
        <v>253926</v>
      </c>
      <c r="M42" s="151">
        <f t="shared" si="7"/>
        <v>199546</v>
      </c>
      <c r="N42" s="151">
        <v>182238</v>
      </c>
      <c r="O42" s="330"/>
    </row>
    <row r="43" spans="1:15" ht="12" customHeight="1">
      <c r="A43" s="71"/>
      <c r="B43" s="71"/>
      <c r="C43" s="71"/>
      <c r="D43" s="148"/>
      <c r="E43" s="148"/>
      <c r="F43" s="147"/>
      <c r="G43" s="148"/>
      <c r="H43" s="148"/>
      <c r="I43" s="148"/>
      <c r="J43" s="147"/>
      <c r="K43" s="148"/>
      <c r="L43" s="148"/>
      <c r="M43" s="148"/>
      <c r="N43" s="147"/>
      <c r="O43" s="330"/>
    </row>
    <row r="44" spans="1:15" ht="12" customHeight="1">
      <c r="A44" s="71"/>
      <c r="B44" s="73" t="s">
        <v>69</v>
      </c>
      <c r="C44" s="71"/>
      <c r="D44" s="148"/>
      <c r="E44" s="148"/>
      <c r="F44" s="147"/>
      <c r="G44" s="148"/>
      <c r="H44" s="148"/>
      <c r="I44" s="148"/>
      <c r="J44" s="147"/>
      <c r="K44" s="148"/>
      <c r="L44" s="148"/>
      <c r="M44" s="148"/>
      <c r="N44" s="147"/>
      <c r="O44" s="330"/>
    </row>
    <row r="45" spans="1:15" ht="12" customHeight="1">
      <c r="A45" s="71"/>
      <c r="B45" s="71"/>
      <c r="D45" s="148"/>
      <c r="E45" s="148"/>
      <c r="F45" s="147"/>
      <c r="G45" s="148"/>
      <c r="H45" s="148"/>
      <c r="I45" s="148"/>
      <c r="J45" s="147"/>
      <c r="K45" s="148"/>
      <c r="L45" s="148"/>
      <c r="M45" s="148"/>
      <c r="N45" s="147"/>
      <c r="O45" s="330"/>
    </row>
    <row r="46" spans="1:15" ht="12" customHeight="1">
      <c r="A46" s="71"/>
      <c r="B46" s="71"/>
      <c r="C46" s="71" t="s">
        <v>62</v>
      </c>
      <c r="D46" s="148">
        <v>264811</v>
      </c>
      <c r="E46" s="148">
        <v>241651</v>
      </c>
      <c r="F46" s="147">
        <v>204942</v>
      </c>
      <c r="G46" s="148">
        <v>234164</v>
      </c>
      <c r="H46" s="148">
        <v>235923</v>
      </c>
      <c r="I46" s="148">
        <v>192727</v>
      </c>
      <c r="J46" s="147">
        <v>223661</v>
      </c>
      <c r="K46" s="148">
        <v>230166</v>
      </c>
      <c r="L46" s="148">
        <v>216121</v>
      </c>
      <c r="M46" s="148">
        <v>281365</v>
      </c>
      <c r="N46" s="147">
        <v>281849</v>
      </c>
      <c r="O46" s="330"/>
    </row>
    <row r="47" spans="1:15" ht="12" customHeight="1">
      <c r="A47" s="71"/>
      <c r="B47" s="71"/>
      <c r="C47" s="71" t="s">
        <v>63</v>
      </c>
      <c r="D47" s="148">
        <v>15110</v>
      </c>
      <c r="E47" s="148">
        <v>21682</v>
      </c>
      <c r="F47" s="147">
        <v>21716</v>
      </c>
      <c r="G47" s="148">
        <v>8828</v>
      </c>
      <c r="H47" s="148">
        <v>9208</v>
      </c>
      <c r="I47" s="148">
        <v>9132</v>
      </c>
      <c r="J47" s="147">
        <v>8247</v>
      </c>
      <c r="K47" s="148">
        <v>17928</v>
      </c>
      <c r="L47" s="148">
        <v>17504</v>
      </c>
      <c r="M47" s="148">
        <v>16025</v>
      </c>
      <c r="N47" s="147">
        <v>7372</v>
      </c>
      <c r="O47" s="330"/>
    </row>
    <row r="48" spans="1:15" s="2" customFormat="1" ht="12" customHeight="1">
      <c r="A48" s="72"/>
      <c r="B48" s="72"/>
      <c r="C48" s="72" t="s">
        <v>70</v>
      </c>
      <c r="D48" s="148">
        <v>21495</v>
      </c>
      <c r="E48" s="148">
        <v>29104</v>
      </c>
      <c r="F48" s="147">
        <v>29920</v>
      </c>
      <c r="G48" s="148">
        <v>10924</v>
      </c>
      <c r="H48" s="148">
        <v>11004</v>
      </c>
      <c r="I48" s="148">
        <v>11266</v>
      </c>
      <c r="J48" s="147">
        <v>15148</v>
      </c>
      <c r="K48" s="148">
        <v>26270</v>
      </c>
      <c r="L48" s="148">
        <v>27403</v>
      </c>
      <c r="M48" s="148">
        <v>24831</v>
      </c>
      <c r="N48" s="147">
        <v>25386</v>
      </c>
      <c r="O48" s="330"/>
    </row>
    <row r="49" spans="1:15" ht="12" customHeight="1">
      <c r="A49" s="71"/>
      <c r="B49" s="71"/>
      <c r="C49" s="71" t="s">
        <v>71</v>
      </c>
      <c r="D49" s="148">
        <v>10219</v>
      </c>
      <c r="E49" s="148">
        <v>10127</v>
      </c>
      <c r="F49" s="147">
        <v>10732</v>
      </c>
      <c r="G49" s="148">
        <v>12298</v>
      </c>
      <c r="H49" s="148">
        <v>10979</v>
      </c>
      <c r="I49" s="148">
        <v>10403</v>
      </c>
      <c r="J49" s="147">
        <v>10942</v>
      </c>
      <c r="K49" s="148">
        <v>11236</v>
      </c>
      <c r="L49" s="148">
        <v>11088</v>
      </c>
      <c r="M49" s="148">
        <v>9845</v>
      </c>
      <c r="N49" s="147">
        <v>9434</v>
      </c>
      <c r="O49" s="330"/>
    </row>
    <row r="50" spans="1:15" ht="12" customHeight="1">
      <c r="A50" s="74"/>
      <c r="B50" s="74"/>
      <c r="C50" s="137" t="s">
        <v>72</v>
      </c>
      <c r="D50" s="150">
        <v>1118</v>
      </c>
      <c r="E50" s="150">
        <v>1215</v>
      </c>
      <c r="F50" s="149">
        <v>1232</v>
      </c>
      <c r="G50" s="150">
        <v>1263</v>
      </c>
      <c r="H50" s="150">
        <v>1281</v>
      </c>
      <c r="I50" s="150">
        <v>1321</v>
      </c>
      <c r="J50" s="149">
        <v>1397</v>
      </c>
      <c r="K50" s="150">
        <v>947</v>
      </c>
      <c r="L50" s="150">
        <v>938</v>
      </c>
      <c r="M50" s="150">
        <v>950</v>
      </c>
      <c r="N50" s="149">
        <v>949</v>
      </c>
      <c r="O50" s="330"/>
    </row>
    <row r="51" spans="1:15" ht="12" customHeight="1">
      <c r="A51" s="71"/>
      <c r="B51" s="71"/>
      <c r="D51" s="156"/>
      <c r="E51" s="156"/>
      <c r="F51" s="155"/>
      <c r="G51" s="156"/>
      <c r="H51" s="156"/>
      <c r="I51" s="156"/>
      <c r="J51" s="155"/>
      <c r="K51" s="156"/>
      <c r="L51" s="156"/>
      <c r="M51" s="156"/>
      <c r="N51" s="155"/>
      <c r="O51" s="330"/>
    </row>
    <row r="52" spans="1:15" ht="12" customHeight="1">
      <c r="A52" s="93"/>
      <c r="B52" s="91" t="s">
        <v>73</v>
      </c>
      <c r="C52" s="94"/>
      <c r="D52" s="151">
        <f t="shared" ref="D52:F52" si="8">+SUM(D46:D50)</f>
        <v>312753</v>
      </c>
      <c r="E52" s="151">
        <f t="shared" si="8"/>
        <v>303779</v>
      </c>
      <c r="F52" s="151">
        <f t="shared" si="8"/>
        <v>268542</v>
      </c>
      <c r="G52" s="151">
        <f>+SUM(G46:G50)</f>
        <v>267477</v>
      </c>
      <c r="H52" s="151">
        <f>+SUM(H46:H50)</f>
        <v>268395</v>
      </c>
      <c r="I52" s="151">
        <f>+SUM(I46:I50)</f>
        <v>224849</v>
      </c>
      <c r="J52" s="151">
        <f>SUM(J46:J50)</f>
        <v>259395</v>
      </c>
      <c r="K52" s="151">
        <f>SUM(K46:K50)</f>
        <v>286547</v>
      </c>
      <c r="L52" s="151">
        <f t="shared" ref="L52:M52" si="9">+SUM(L46:L50)</f>
        <v>273054</v>
      </c>
      <c r="M52" s="151">
        <f t="shared" si="9"/>
        <v>333016</v>
      </c>
      <c r="N52" s="151">
        <v>324990</v>
      </c>
      <c r="O52" s="330"/>
    </row>
    <row r="53" spans="1:15" ht="12" customHeight="1">
      <c r="D53" s="148"/>
      <c r="E53" s="148"/>
      <c r="F53" s="147"/>
      <c r="G53" s="148"/>
      <c r="H53" s="148"/>
      <c r="I53" s="148"/>
      <c r="J53" s="147"/>
      <c r="K53" s="148"/>
      <c r="L53" s="148"/>
      <c r="M53" s="148"/>
      <c r="N53" s="147"/>
      <c r="O53" s="330"/>
    </row>
    <row r="54" spans="1:15" ht="12" customHeight="1">
      <c r="A54" s="91" t="s">
        <v>74</v>
      </c>
      <c r="B54" s="91"/>
      <c r="C54" s="91"/>
      <c r="D54" s="151">
        <f t="shared" ref="D54:F54" si="10">+D52+D42</f>
        <v>503195</v>
      </c>
      <c r="E54" s="151">
        <f t="shared" si="10"/>
        <v>569989</v>
      </c>
      <c r="F54" s="151">
        <f t="shared" si="10"/>
        <v>507306</v>
      </c>
      <c r="G54" s="151">
        <f>+G52+G42</f>
        <v>514294</v>
      </c>
      <c r="H54" s="151">
        <f>+H52+H42</f>
        <v>497573</v>
      </c>
      <c r="I54" s="151">
        <f>+I52+I42</f>
        <v>508724</v>
      </c>
      <c r="J54" s="151">
        <f>J42+J52</f>
        <v>506255</v>
      </c>
      <c r="K54" s="151">
        <f>K42+K52</f>
        <v>541937</v>
      </c>
      <c r="L54" s="151">
        <f t="shared" ref="L54:M54" si="11">+L52+L42</f>
        <v>526980</v>
      </c>
      <c r="M54" s="151">
        <f t="shared" si="11"/>
        <v>532562</v>
      </c>
      <c r="N54" s="151">
        <v>507228</v>
      </c>
      <c r="O54" s="330"/>
    </row>
    <row r="55" spans="1:15" ht="12" customHeight="1">
      <c r="A55" s="71"/>
      <c r="B55" s="71"/>
      <c r="C55" s="71"/>
      <c r="D55" s="148"/>
      <c r="E55" s="148"/>
      <c r="F55" s="147"/>
      <c r="G55" s="148"/>
      <c r="H55" s="148"/>
      <c r="I55" s="148"/>
      <c r="J55" s="147"/>
      <c r="K55" s="148"/>
      <c r="L55" s="148"/>
      <c r="M55" s="148"/>
      <c r="N55" s="147"/>
      <c r="O55" s="330"/>
    </row>
    <row r="56" spans="1:15" ht="12" customHeight="1">
      <c r="A56" s="73" t="s">
        <v>75</v>
      </c>
      <c r="B56" s="71"/>
      <c r="C56" s="71"/>
      <c r="D56" s="148"/>
      <c r="E56" s="148"/>
      <c r="F56" s="147"/>
      <c r="G56" s="148"/>
      <c r="H56" s="148"/>
      <c r="I56" s="148"/>
      <c r="J56" s="147"/>
      <c r="K56" s="148"/>
      <c r="L56" s="148"/>
      <c r="M56" s="148"/>
      <c r="N56" s="147"/>
      <c r="O56" s="330"/>
    </row>
    <row r="57" spans="1:15" ht="12" customHeight="1">
      <c r="A57" s="71"/>
      <c r="B57" s="71"/>
      <c r="C57" s="71"/>
      <c r="D57" s="148"/>
      <c r="E57" s="148"/>
      <c r="F57" s="147"/>
      <c r="G57" s="148"/>
      <c r="H57" s="148"/>
      <c r="I57" s="148"/>
      <c r="J57" s="147"/>
      <c r="K57" s="148"/>
      <c r="L57" s="148"/>
      <c r="M57" s="148"/>
      <c r="N57" s="147"/>
      <c r="O57" s="330"/>
    </row>
    <row r="58" spans="1:15" ht="12" customHeight="1">
      <c r="A58" s="71"/>
      <c r="B58" s="73" t="s">
        <v>76</v>
      </c>
      <c r="C58" s="71"/>
      <c r="D58" s="148"/>
      <c r="E58" s="148"/>
      <c r="F58" s="147"/>
      <c r="G58" s="148"/>
      <c r="H58" s="148"/>
      <c r="I58" s="148"/>
      <c r="J58" s="147"/>
      <c r="K58" s="148"/>
      <c r="L58" s="148"/>
      <c r="M58" s="148"/>
      <c r="N58" s="147"/>
      <c r="O58" s="330"/>
    </row>
    <row r="59" spans="1:15" ht="12" customHeight="1">
      <c r="A59" s="71"/>
      <c r="B59" s="71"/>
      <c r="C59" s="71" t="s">
        <v>77</v>
      </c>
      <c r="D59" s="148">
        <v>104275</v>
      </c>
      <c r="E59" s="148">
        <v>104275</v>
      </c>
      <c r="F59" s="147">
        <v>104275</v>
      </c>
      <c r="G59" s="148">
        <v>104275</v>
      </c>
      <c r="H59" s="148">
        <v>104275</v>
      </c>
      <c r="I59" s="148">
        <v>104275</v>
      </c>
      <c r="J59" s="147">
        <v>104275</v>
      </c>
      <c r="K59" s="148">
        <v>104275</v>
      </c>
      <c r="L59" s="148">
        <v>104275</v>
      </c>
      <c r="M59" s="148">
        <v>104275</v>
      </c>
      <c r="N59" s="147">
        <v>104275</v>
      </c>
      <c r="O59" s="330"/>
    </row>
    <row r="60" spans="1:15" ht="12" customHeight="1">
      <c r="A60" s="71"/>
      <c r="B60" s="71"/>
      <c r="C60" s="71" t="s">
        <v>78</v>
      </c>
      <c r="D60" s="148">
        <v>27379</v>
      </c>
      <c r="E60" s="148">
        <v>27379</v>
      </c>
      <c r="F60" s="147">
        <v>27379</v>
      </c>
      <c r="G60" s="148">
        <v>27379</v>
      </c>
      <c r="H60" s="148">
        <v>27379</v>
      </c>
      <c r="I60" s="148">
        <v>27379</v>
      </c>
      <c r="J60" s="147">
        <v>27379</v>
      </c>
      <c r="K60" s="148">
        <v>27379</v>
      </c>
      <c r="L60" s="148">
        <v>27379</v>
      </c>
      <c r="M60" s="148">
        <v>27379</v>
      </c>
      <c r="N60" s="147">
        <v>27379</v>
      </c>
      <c r="O60" s="330"/>
    </row>
    <row r="61" spans="1:15" ht="12" customHeight="1">
      <c r="A61" s="71"/>
      <c r="B61" s="71"/>
      <c r="C61" s="71" t="s">
        <v>203</v>
      </c>
      <c r="D61" s="148">
        <v>-1179</v>
      </c>
      <c r="E61" s="148">
        <v>-1179</v>
      </c>
      <c r="F61" s="147">
        <v>-1179</v>
      </c>
      <c r="G61" s="148">
        <v>-307</v>
      </c>
      <c r="H61" s="148">
        <v>-307</v>
      </c>
      <c r="I61" s="148">
        <v>-307</v>
      </c>
      <c r="J61" s="147">
        <v>-307</v>
      </c>
      <c r="K61" s="148">
        <v>-307</v>
      </c>
      <c r="L61" s="148">
        <v>-307</v>
      </c>
      <c r="M61" s="148">
        <v>-307</v>
      </c>
      <c r="N61" s="147">
        <v>-307</v>
      </c>
      <c r="O61" s="330"/>
    </row>
    <row r="62" spans="1:15" ht="12" customHeight="1">
      <c r="A62" s="72"/>
      <c r="B62" s="72"/>
      <c r="C62" s="72" t="s">
        <v>79</v>
      </c>
      <c r="D62" s="148">
        <v>414696</v>
      </c>
      <c r="E62" s="148">
        <v>353587</v>
      </c>
      <c r="F62" s="147">
        <v>378092</v>
      </c>
      <c r="G62" s="148">
        <v>385283</v>
      </c>
      <c r="H62" s="148">
        <v>400450</v>
      </c>
      <c r="I62" s="148">
        <v>352695</v>
      </c>
      <c r="J62" s="147">
        <v>366032</v>
      </c>
      <c r="K62" s="148">
        <v>325709</v>
      </c>
      <c r="L62" s="148">
        <v>338727</v>
      </c>
      <c r="M62" s="148">
        <v>297290</v>
      </c>
      <c r="N62" s="147">
        <v>312065</v>
      </c>
      <c r="O62" s="330"/>
    </row>
    <row r="63" spans="1:15" s="2" customFormat="1" ht="12" customHeight="1">
      <c r="A63" s="74"/>
      <c r="B63" s="74"/>
      <c r="C63" s="137" t="s">
        <v>80</v>
      </c>
      <c r="D63" s="150">
        <v>7043</v>
      </c>
      <c r="E63" s="150">
        <v>18355</v>
      </c>
      <c r="F63" s="149">
        <v>14074</v>
      </c>
      <c r="G63" s="150">
        <v>14882</v>
      </c>
      <c r="H63" s="150">
        <v>8129</v>
      </c>
      <c r="I63" s="150">
        <v>7932</v>
      </c>
      <c r="J63" s="149">
        <v>21432</v>
      </c>
      <c r="K63" s="150">
        <v>30959</v>
      </c>
      <c r="L63" s="150">
        <v>23061</v>
      </c>
      <c r="M63" s="150">
        <v>19457</v>
      </c>
      <c r="N63" s="149">
        <v>17236</v>
      </c>
      <c r="O63" s="330"/>
    </row>
    <row r="64" spans="1:15" ht="12" customHeight="1">
      <c r="A64" s="71"/>
      <c r="B64" s="73" t="s">
        <v>81</v>
      </c>
      <c r="C64" s="71"/>
      <c r="D64" s="148">
        <f t="shared" ref="D64:I64" si="12">+SUM(D59:D63)</f>
        <v>552214</v>
      </c>
      <c r="E64" s="148">
        <f t="shared" si="12"/>
        <v>502417</v>
      </c>
      <c r="F64" s="147">
        <f t="shared" si="12"/>
        <v>522641</v>
      </c>
      <c r="G64" s="148">
        <f t="shared" si="12"/>
        <v>531512</v>
      </c>
      <c r="H64" s="148">
        <f t="shared" si="12"/>
        <v>539926</v>
      </c>
      <c r="I64" s="148">
        <f t="shared" si="12"/>
        <v>491974</v>
      </c>
      <c r="J64" s="147">
        <f>SUM(J59:J63)</f>
        <v>518811</v>
      </c>
      <c r="K64" s="148">
        <f>SUM(K59:K63)</f>
        <v>488015</v>
      </c>
      <c r="L64" s="148">
        <f t="shared" ref="L64:M64" si="13">+SUM(L59:L63)</f>
        <v>493135</v>
      </c>
      <c r="M64" s="148">
        <f t="shared" si="13"/>
        <v>448094</v>
      </c>
      <c r="N64" s="147">
        <v>460648</v>
      </c>
      <c r="O64" s="330"/>
    </row>
    <row r="65" spans="1:15" ht="12" customHeight="1">
      <c r="A65" s="74"/>
      <c r="B65" s="76" t="s">
        <v>42</v>
      </c>
      <c r="C65" s="138"/>
      <c r="D65" s="150">
        <v>68296</v>
      </c>
      <c r="E65" s="150">
        <v>71318</v>
      </c>
      <c r="F65" s="149">
        <v>60616</v>
      </c>
      <c r="G65" s="150">
        <v>63200</v>
      </c>
      <c r="H65" s="150">
        <v>62904</v>
      </c>
      <c r="I65" s="150">
        <v>53500</v>
      </c>
      <c r="J65" s="149">
        <v>62489</v>
      </c>
      <c r="K65" s="150">
        <v>68076</v>
      </c>
      <c r="L65" s="150">
        <v>66617</v>
      </c>
      <c r="M65" s="150">
        <v>53597</v>
      </c>
      <c r="N65" s="149">
        <v>56965</v>
      </c>
      <c r="O65" s="330"/>
    </row>
    <row r="66" spans="1:15" ht="12" customHeight="1">
      <c r="A66" s="91" t="s">
        <v>82</v>
      </c>
      <c r="B66" s="94"/>
      <c r="C66" s="91"/>
      <c r="D66" s="151">
        <f t="shared" ref="D66:I66" si="14">+D64+D65</f>
        <v>620510</v>
      </c>
      <c r="E66" s="151">
        <f t="shared" si="14"/>
        <v>573735</v>
      </c>
      <c r="F66" s="151">
        <f t="shared" si="14"/>
        <v>583257</v>
      </c>
      <c r="G66" s="151">
        <f t="shared" si="14"/>
        <v>594712</v>
      </c>
      <c r="H66" s="151">
        <f>+H64+H65</f>
        <v>602830</v>
      </c>
      <c r="I66" s="151">
        <f t="shared" si="14"/>
        <v>545474</v>
      </c>
      <c r="J66" s="151">
        <f>+J64+J65</f>
        <v>581300</v>
      </c>
      <c r="K66" s="151">
        <f>+K64+K65</f>
        <v>556091</v>
      </c>
      <c r="L66" s="151">
        <f t="shared" ref="L66:M66" si="15">+L64+L65</f>
        <v>559752</v>
      </c>
      <c r="M66" s="151">
        <f t="shared" si="15"/>
        <v>501691</v>
      </c>
      <c r="N66" s="151">
        <v>517613</v>
      </c>
      <c r="O66" s="330"/>
    </row>
    <row r="67" spans="1:15" ht="12" customHeight="1">
      <c r="A67" s="71"/>
      <c r="B67" s="71"/>
      <c r="C67" s="71"/>
      <c r="D67" s="148"/>
      <c r="E67" s="148"/>
      <c r="F67" s="147"/>
      <c r="G67" s="148"/>
      <c r="H67" s="148"/>
      <c r="I67" s="148"/>
      <c r="J67" s="147"/>
      <c r="K67" s="148"/>
      <c r="L67" s="148"/>
      <c r="M67" s="148"/>
      <c r="N67" s="147"/>
      <c r="O67" s="330"/>
    </row>
    <row r="68" spans="1:15" ht="12" customHeight="1" thickBot="1">
      <c r="A68" s="92" t="s">
        <v>83</v>
      </c>
      <c r="B68" s="92"/>
      <c r="C68" s="92"/>
      <c r="D68" s="154">
        <f t="shared" ref="D68:I68" si="16">+D66+D54</f>
        <v>1123705</v>
      </c>
      <c r="E68" s="154">
        <f t="shared" si="16"/>
        <v>1143724</v>
      </c>
      <c r="F68" s="154">
        <f t="shared" si="16"/>
        <v>1090563</v>
      </c>
      <c r="G68" s="154">
        <f t="shared" si="16"/>
        <v>1109006</v>
      </c>
      <c r="H68" s="154">
        <f t="shared" si="16"/>
        <v>1100403</v>
      </c>
      <c r="I68" s="154">
        <f t="shared" si="16"/>
        <v>1054198</v>
      </c>
      <c r="J68" s="154">
        <f>J54+J66</f>
        <v>1087555</v>
      </c>
      <c r="K68" s="154">
        <f>K54+K66</f>
        <v>1098028</v>
      </c>
      <c r="L68" s="154">
        <f t="shared" ref="L68:M68" si="17">+L66+L54</f>
        <v>1086732</v>
      </c>
      <c r="M68" s="154">
        <f t="shared" si="17"/>
        <v>1034253</v>
      </c>
      <c r="N68" s="154">
        <v>1024841</v>
      </c>
      <c r="O68" s="330"/>
    </row>
    <row r="69" spans="1:15" ht="12" customHeight="1" thickTop="1">
      <c r="A69" s="71"/>
      <c r="B69" s="71"/>
      <c r="C69" s="71"/>
      <c r="D69" s="148"/>
      <c r="E69" s="148"/>
      <c r="F69" s="147"/>
      <c r="G69" s="148"/>
      <c r="H69" s="148"/>
      <c r="I69" s="148"/>
      <c r="J69" s="147"/>
      <c r="K69" s="148"/>
      <c r="L69" s="148"/>
      <c r="M69" s="148"/>
      <c r="N69" s="147"/>
      <c r="O69" s="330"/>
    </row>
    <row r="70" spans="1:15" ht="12" customHeight="1">
      <c r="A70" s="91" t="s">
        <v>84</v>
      </c>
      <c r="B70" s="90"/>
      <c r="C70" s="90"/>
      <c r="D70" s="151">
        <f t="shared" ref="D70:L70" si="18">-D10-D12+D35+D36+D46+D47</f>
        <v>265360</v>
      </c>
      <c r="E70" s="151">
        <f t="shared" si="18"/>
        <v>297405</v>
      </c>
      <c r="F70" s="151">
        <f t="shared" si="18"/>
        <v>278527</v>
      </c>
      <c r="G70" s="151">
        <f t="shared" si="18"/>
        <v>289446</v>
      </c>
      <c r="H70" s="151">
        <f t="shared" si="18"/>
        <v>270451</v>
      </c>
      <c r="I70" s="151">
        <f t="shared" si="18"/>
        <v>295060</v>
      </c>
      <c r="J70" s="151">
        <f t="shared" si="18"/>
        <v>272389</v>
      </c>
      <c r="K70" s="151">
        <f t="shared" si="18"/>
        <v>288377</v>
      </c>
      <c r="L70" s="151">
        <f t="shared" si="18"/>
        <v>283624</v>
      </c>
      <c r="M70" s="151">
        <f t="shared" ref="M70:N70" si="19">-M10-M12+M35+M36+M46+M47</f>
        <v>324179</v>
      </c>
      <c r="N70" s="151">
        <f t="shared" si="19"/>
        <v>296819</v>
      </c>
      <c r="O70" s="330"/>
    </row>
    <row r="71" spans="1:15" ht="12" customHeight="1" thickBot="1">
      <c r="A71" s="95" t="s">
        <v>85</v>
      </c>
      <c r="B71" s="95"/>
      <c r="C71" s="95"/>
      <c r="D71" s="157">
        <f t="shared" ref="D71:L71" si="20">+(+D35+D36+D46+D47-D10-D12)/(+D35+D36+D46+D47-D10-D12+D66)</f>
        <v>0.29954733764547847</v>
      </c>
      <c r="E71" s="157">
        <f t="shared" si="20"/>
        <v>0.34139747916523178</v>
      </c>
      <c r="F71" s="157">
        <f t="shared" si="20"/>
        <v>0.32319815638257382</v>
      </c>
      <c r="G71" s="157">
        <f t="shared" si="20"/>
        <v>0.3273690901399976</v>
      </c>
      <c r="H71" s="157">
        <f t="shared" si="20"/>
        <v>0.30969527563292915</v>
      </c>
      <c r="I71" s="157">
        <f t="shared" si="20"/>
        <v>0.35103874441723953</v>
      </c>
      <c r="J71" s="157">
        <f t="shared" si="20"/>
        <v>0.31907287079955349</v>
      </c>
      <c r="K71" s="157">
        <f t="shared" si="20"/>
        <v>0.34148955318614799</v>
      </c>
      <c r="L71" s="157">
        <f t="shared" si="20"/>
        <v>0.33629602929179869</v>
      </c>
      <c r="M71" s="157">
        <f t="shared" ref="M71:N71" si="21">+(+M35+M36+M46+M47-M10-M12)/(+M35+M36+M46+M47-M10-M12+M66)</f>
        <v>0.39253030137915168</v>
      </c>
      <c r="N71" s="157">
        <f t="shared" si="21"/>
        <v>0.36444908844446189</v>
      </c>
      <c r="O71" s="330"/>
    </row>
    <row r="72" spans="1:15">
      <c r="D72" s="75"/>
      <c r="G72" s="77"/>
      <c r="H72" s="75"/>
      <c r="I72" s="75"/>
      <c r="M72" s="75"/>
    </row>
    <row r="73" spans="1:15" ht="12.75" customHeight="1">
      <c r="A73" s="78"/>
      <c r="D73" s="75"/>
      <c r="H73" s="75"/>
      <c r="I73" s="75"/>
      <c r="M73" s="75"/>
    </row>
    <row r="74" spans="1:15">
      <c r="D74" s="75"/>
      <c r="G74" s="77"/>
      <c r="H74" s="75"/>
      <c r="I74" s="75"/>
      <c r="M74" s="75"/>
    </row>
    <row r="75" spans="1:15">
      <c r="A75" s="333"/>
      <c r="B75" s="334"/>
      <c r="C75" s="334"/>
      <c r="E75" s="69"/>
      <c r="F75" s="69"/>
      <c r="G75" s="79"/>
      <c r="J75" s="69"/>
      <c r="N75" s="69"/>
    </row>
    <row r="76" spans="1:15">
      <c r="A76" s="334"/>
      <c r="B76" s="334"/>
      <c r="C76" s="334"/>
      <c r="E76" s="69"/>
      <c r="F76" s="69"/>
      <c r="G76" s="69"/>
      <c r="J76" s="69"/>
      <c r="N76" s="69"/>
    </row>
    <row r="77" spans="1:15">
      <c r="A77" s="334"/>
      <c r="B77" s="334"/>
      <c r="C77" s="334"/>
      <c r="E77" s="69"/>
      <c r="F77" s="69"/>
      <c r="G77" s="69"/>
      <c r="J77" s="69"/>
      <c r="N77" s="69"/>
    </row>
    <row r="78" spans="1:15">
      <c r="A78" s="334"/>
      <c r="B78" s="334"/>
      <c r="C78" s="334"/>
      <c r="E78" s="69"/>
      <c r="F78" s="69"/>
      <c r="G78" s="69"/>
      <c r="J78" s="69"/>
      <c r="N78" s="69"/>
    </row>
    <row r="79" spans="1:15">
      <c r="E79" s="77"/>
      <c r="F79" s="77"/>
      <c r="G79" s="77"/>
      <c r="J79" s="77"/>
      <c r="N79" s="77"/>
    </row>
    <row r="80" spans="1:15">
      <c r="E80" s="80"/>
      <c r="F80" s="80"/>
      <c r="G80" s="80"/>
      <c r="J80" s="80"/>
      <c r="N80" s="80"/>
    </row>
    <row r="81" spans="7:7">
      <c r="G81" s="81"/>
    </row>
    <row r="82" spans="7:7">
      <c r="G82" s="81"/>
    </row>
    <row r="83" spans="7:7">
      <c r="G83" s="81"/>
    </row>
    <row r="84" spans="7:7">
      <c r="G84" s="81"/>
    </row>
    <row r="85" spans="7:7">
      <c r="G85" s="81"/>
    </row>
    <row r="86" spans="7:7">
      <c r="G86" s="81"/>
    </row>
    <row r="87" spans="7:7">
      <c r="G87" s="81"/>
    </row>
    <row r="88" spans="7:7">
      <c r="G88" s="82"/>
    </row>
    <row r="89" spans="7:7">
      <c r="G89" s="83"/>
    </row>
    <row r="90" spans="7:7">
      <c r="G90" s="83"/>
    </row>
    <row r="91" spans="7:7">
      <c r="G91" s="83"/>
    </row>
    <row r="92" spans="7:7">
      <c r="G92" s="83"/>
    </row>
    <row r="93" spans="7:7">
      <c r="G93" s="83"/>
    </row>
  </sheetData>
  <mergeCells count="1">
    <mergeCell ref="A75:C78"/>
  </mergeCells>
  <pageMargins left="0.75" right="0.75" top="1" bottom="1" header="0.5" footer="0.5"/>
  <pageSetup paperSize="9" scale="52" orientation="landscape" r:id="rId1"/>
  <headerFooter alignWithMargins="0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Q57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2.5703125" defaultRowHeight="12" customHeight="1"/>
  <cols>
    <col min="1" max="2" width="3.85546875" style="99" customWidth="1"/>
    <col min="3" max="3" width="67.28515625" style="99" bestFit="1" customWidth="1"/>
    <col min="4" max="4" width="12.7109375" style="161" customWidth="1"/>
    <col min="5" max="7" width="12.7109375" style="99" customWidth="1"/>
    <col min="8" max="8" width="12.7109375" style="161" customWidth="1"/>
    <col min="9" max="11" width="12.7109375" style="99" customWidth="1"/>
    <col min="12" max="12" width="12.7109375" style="161" customWidth="1"/>
    <col min="13" max="14" width="12.7109375" style="99" customWidth="1"/>
    <col min="15" max="16384" width="12.5703125" style="4"/>
  </cols>
  <sheetData>
    <row r="1" spans="1:17" s="3" customFormat="1" ht="12" customHeight="1">
      <c r="A1" s="18" t="s">
        <v>0</v>
      </c>
      <c r="B1" s="96"/>
      <c r="C1" s="96"/>
      <c r="D1" s="117">
        <v>2010</v>
      </c>
      <c r="E1" s="117">
        <v>2010</v>
      </c>
      <c r="F1" s="117">
        <v>2010</v>
      </c>
      <c r="G1" s="117">
        <v>2010</v>
      </c>
      <c r="H1" s="117">
        <v>2011</v>
      </c>
      <c r="I1" s="117">
        <v>2011</v>
      </c>
      <c r="J1" s="117">
        <v>2011</v>
      </c>
      <c r="K1" s="117">
        <v>2011</v>
      </c>
      <c r="L1" s="117">
        <v>2012</v>
      </c>
      <c r="M1" s="117">
        <v>2012</v>
      </c>
      <c r="N1" s="117">
        <v>2012</v>
      </c>
    </row>
    <row r="2" spans="1:17" s="3" customFormat="1" ht="12" customHeight="1">
      <c r="A2" s="20" t="s">
        <v>86</v>
      </c>
      <c r="B2" s="97"/>
      <c r="C2" s="97"/>
      <c r="D2" s="118" t="s">
        <v>1</v>
      </c>
      <c r="E2" s="119" t="s">
        <v>2</v>
      </c>
      <c r="F2" s="118" t="s">
        <v>3</v>
      </c>
      <c r="G2" s="119" t="s">
        <v>4</v>
      </c>
      <c r="H2" s="118" t="s">
        <v>1</v>
      </c>
      <c r="I2" s="119" t="s">
        <v>2</v>
      </c>
      <c r="J2" s="118" t="s">
        <v>3</v>
      </c>
      <c r="K2" s="119" t="s">
        <v>4</v>
      </c>
      <c r="L2" s="118" t="s">
        <v>1</v>
      </c>
      <c r="M2" s="119" t="s">
        <v>2</v>
      </c>
      <c r="N2" s="118" t="s">
        <v>3</v>
      </c>
    </row>
    <row r="3" spans="1:17" s="3" customFormat="1" ht="12" customHeight="1">
      <c r="A3" s="20"/>
      <c r="B3" s="97"/>
      <c r="C3" s="97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s="3" customFormat="1" ht="12" customHeight="1">
      <c r="A4" s="98" t="s">
        <v>5</v>
      </c>
      <c r="B4" s="98"/>
      <c r="C4" s="158"/>
      <c r="D4" s="121" t="s">
        <v>6</v>
      </c>
      <c r="E4" s="121" t="s">
        <v>6</v>
      </c>
      <c r="F4" s="121" t="s">
        <v>6</v>
      </c>
      <c r="G4" s="121" t="s">
        <v>7</v>
      </c>
      <c r="H4" s="121" t="s">
        <v>6</v>
      </c>
      <c r="I4" s="121" t="s">
        <v>6</v>
      </c>
      <c r="J4" s="121" t="s">
        <v>6</v>
      </c>
      <c r="K4" s="121" t="s">
        <v>7</v>
      </c>
      <c r="L4" s="121" t="s">
        <v>6</v>
      </c>
      <c r="M4" s="121" t="s">
        <v>6</v>
      </c>
      <c r="N4" s="121" t="s">
        <v>6</v>
      </c>
    </row>
    <row r="5" spans="1:17" ht="12" customHeight="1">
      <c r="C5" s="100"/>
      <c r="D5" s="164"/>
      <c r="E5" s="164"/>
      <c r="F5" s="163"/>
      <c r="G5" s="164"/>
      <c r="H5" s="164"/>
      <c r="I5" s="164"/>
      <c r="J5" s="163"/>
      <c r="K5" s="164"/>
      <c r="L5" s="164"/>
      <c r="M5" s="164"/>
      <c r="N5" s="163"/>
    </row>
    <row r="6" spans="1:17" ht="12" customHeight="1">
      <c r="A6" s="101" t="s">
        <v>87</v>
      </c>
      <c r="C6" s="100"/>
      <c r="D6" s="164"/>
      <c r="E6" s="164"/>
      <c r="F6" s="163"/>
      <c r="G6" s="164"/>
      <c r="H6" s="164"/>
      <c r="I6" s="164"/>
      <c r="J6" s="163"/>
      <c r="K6" s="164"/>
      <c r="L6" s="164"/>
      <c r="M6" s="164"/>
      <c r="N6" s="163"/>
    </row>
    <row r="7" spans="1:17" ht="12" customHeight="1">
      <c r="C7" s="100"/>
      <c r="D7" s="164"/>
      <c r="E7" s="164"/>
      <c r="F7" s="163"/>
      <c r="G7" s="164"/>
      <c r="H7" s="164"/>
      <c r="I7" s="164"/>
      <c r="J7" s="163"/>
      <c r="K7" s="164"/>
      <c r="L7" s="164"/>
      <c r="M7" s="164"/>
      <c r="N7" s="163"/>
    </row>
    <row r="8" spans="1:17" ht="12" customHeight="1">
      <c r="C8" s="99" t="s">
        <v>39</v>
      </c>
      <c r="D8" s="166">
        <v>19264</v>
      </c>
      <c r="E8" s="166">
        <v>38875</v>
      </c>
      <c r="F8" s="165">
        <v>67659</v>
      </c>
      <c r="G8" s="166">
        <v>77371</v>
      </c>
      <c r="H8" s="166">
        <v>17867</v>
      </c>
      <c r="I8" s="166">
        <v>25193</v>
      </c>
      <c r="J8" s="165">
        <v>41854</v>
      </c>
      <c r="K8" s="166">
        <v>3179</v>
      </c>
      <c r="L8" s="166">
        <v>14940</v>
      </c>
      <c r="M8" s="166">
        <v>28011</v>
      </c>
      <c r="N8" s="165">
        <v>47028</v>
      </c>
      <c r="O8" s="10"/>
      <c r="P8" s="10"/>
      <c r="Q8" s="10"/>
    </row>
    <row r="9" spans="1:17" ht="12" customHeight="1">
      <c r="C9" s="99" t="s">
        <v>88</v>
      </c>
      <c r="D9" s="166">
        <v>24140</v>
      </c>
      <c r="E9" s="166">
        <v>49425</v>
      </c>
      <c r="F9" s="165">
        <v>74228</v>
      </c>
      <c r="G9" s="166">
        <v>100872</v>
      </c>
      <c r="H9" s="166">
        <v>23994</v>
      </c>
      <c r="I9" s="166">
        <v>48018</v>
      </c>
      <c r="J9" s="165">
        <v>72061</v>
      </c>
      <c r="K9" s="166">
        <v>132915</v>
      </c>
      <c r="L9" s="166">
        <v>25312</v>
      </c>
      <c r="M9" s="166">
        <v>51440</v>
      </c>
      <c r="N9" s="165">
        <v>77914</v>
      </c>
      <c r="O9" s="10"/>
      <c r="P9" s="10"/>
      <c r="Q9" s="10"/>
    </row>
    <row r="10" spans="1:17" ht="12" customHeight="1">
      <c r="C10" s="99" t="s">
        <v>89</v>
      </c>
      <c r="D10" s="166">
        <v>5750</v>
      </c>
      <c r="E10" s="166">
        <v>16902</v>
      </c>
      <c r="F10" s="165">
        <v>23554</v>
      </c>
      <c r="G10" s="166">
        <v>6583</v>
      </c>
      <c r="H10" s="166">
        <v>2944</v>
      </c>
      <c r="I10" s="166">
        <v>8100</v>
      </c>
      <c r="J10" s="165">
        <v>14810</v>
      </c>
      <c r="K10" s="166">
        <v>27538</v>
      </c>
      <c r="L10" s="166">
        <v>3724</v>
      </c>
      <c r="M10" s="166">
        <v>6837</v>
      </c>
      <c r="N10" s="165">
        <v>12697</v>
      </c>
      <c r="O10" s="10"/>
      <c r="P10" s="10"/>
      <c r="Q10" s="10"/>
    </row>
    <row r="11" spans="1:17" ht="12" customHeight="1">
      <c r="C11" s="99" t="s">
        <v>35</v>
      </c>
      <c r="D11" s="166">
        <v>8503</v>
      </c>
      <c r="E11" s="166">
        <v>14286</v>
      </c>
      <c r="F11" s="165">
        <v>21481</v>
      </c>
      <c r="G11" s="166">
        <v>28113</v>
      </c>
      <c r="H11" s="166">
        <v>8440</v>
      </c>
      <c r="I11" s="166">
        <v>16491</v>
      </c>
      <c r="J11" s="165">
        <v>20678</v>
      </c>
      <c r="K11" s="166">
        <v>32462</v>
      </c>
      <c r="L11" s="166">
        <v>7600</v>
      </c>
      <c r="M11" s="166">
        <v>14913</v>
      </c>
      <c r="N11" s="165">
        <v>20156</v>
      </c>
      <c r="O11" s="10"/>
      <c r="P11" s="10"/>
      <c r="Q11" s="10"/>
    </row>
    <row r="12" spans="1:17" ht="12" customHeight="1">
      <c r="C12" s="99" t="s">
        <v>36</v>
      </c>
      <c r="D12" s="166">
        <v>9</v>
      </c>
      <c r="E12" s="166">
        <v>18</v>
      </c>
      <c r="F12" s="165">
        <v>20</v>
      </c>
      <c r="G12" s="166">
        <v>27</v>
      </c>
      <c r="H12" s="166">
        <v>1</v>
      </c>
      <c r="I12" s="166">
        <v>1</v>
      </c>
      <c r="J12" s="165">
        <v>-4</v>
      </c>
      <c r="K12" s="166">
        <v>-12</v>
      </c>
      <c r="L12" s="166">
        <v>0</v>
      </c>
      <c r="M12" s="166">
        <v>0</v>
      </c>
      <c r="N12" s="165">
        <v>0</v>
      </c>
      <c r="O12" s="10"/>
      <c r="P12" s="10"/>
      <c r="Q12" s="10"/>
    </row>
    <row r="13" spans="1:17" ht="12" customHeight="1">
      <c r="C13" s="99" t="s">
        <v>184</v>
      </c>
      <c r="D13" s="166">
        <v>663</v>
      </c>
      <c r="E13" s="166">
        <v>-4666</v>
      </c>
      <c r="F13" s="165">
        <v>-2021</v>
      </c>
      <c r="G13" s="166">
        <v>-8364</v>
      </c>
      <c r="H13" s="166">
        <v>3182</v>
      </c>
      <c r="I13" s="166">
        <v>5616</v>
      </c>
      <c r="J13" s="165">
        <v>-2586</v>
      </c>
      <c r="K13" s="166">
        <v>-9068</v>
      </c>
      <c r="L13" s="166">
        <v>-1828</v>
      </c>
      <c r="M13" s="166">
        <v>5154</v>
      </c>
      <c r="N13" s="165">
        <v>9013</v>
      </c>
      <c r="O13" s="10"/>
      <c r="P13" s="10"/>
      <c r="Q13" s="10"/>
    </row>
    <row r="14" spans="1:17" ht="12" customHeight="1">
      <c r="C14" s="99" t="s">
        <v>186</v>
      </c>
      <c r="D14" s="166">
        <v>-2308</v>
      </c>
      <c r="E14" s="166">
        <v>-3068</v>
      </c>
      <c r="F14" s="165">
        <v>-3973</v>
      </c>
      <c r="G14" s="166">
        <v>-4194</v>
      </c>
      <c r="H14" s="166">
        <v>-2960</v>
      </c>
      <c r="I14" s="166">
        <v>5770</v>
      </c>
      <c r="J14" s="165">
        <v>10265</v>
      </c>
      <c r="K14" s="166">
        <v>-5702</v>
      </c>
      <c r="L14" s="166">
        <v>-657</v>
      </c>
      <c r="M14" s="166">
        <v>-2060</v>
      </c>
      <c r="N14" s="165">
        <v>-2179</v>
      </c>
      <c r="O14" s="10"/>
      <c r="P14" s="10"/>
      <c r="Q14" s="10"/>
    </row>
    <row r="15" spans="1:17" ht="12" customHeight="1">
      <c r="C15" s="99" t="s">
        <v>185</v>
      </c>
      <c r="D15" s="166">
        <v>-7422</v>
      </c>
      <c r="E15" s="166">
        <v>-3771</v>
      </c>
      <c r="F15" s="165">
        <v>-4541</v>
      </c>
      <c r="G15" s="166">
        <v>-3009</v>
      </c>
      <c r="H15" s="166">
        <v>419</v>
      </c>
      <c r="I15" s="166">
        <v>5336</v>
      </c>
      <c r="J15" s="165">
        <v>2868</v>
      </c>
      <c r="K15" s="166">
        <v>23277</v>
      </c>
      <c r="L15" s="166">
        <v>-16363</v>
      </c>
      <c r="M15" s="166">
        <v>-17789</v>
      </c>
      <c r="N15" s="165">
        <v>-23473</v>
      </c>
      <c r="O15" s="10"/>
      <c r="P15" s="10"/>
      <c r="Q15" s="10"/>
    </row>
    <row r="16" spans="1:17" ht="12" customHeight="1">
      <c r="C16" s="99" t="s">
        <v>90</v>
      </c>
      <c r="D16" s="166">
        <v>-4935</v>
      </c>
      <c r="E16" s="166">
        <v>-4458</v>
      </c>
      <c r="F16" s="165">
        <v>-10731</v>
      </c>
      <c r="G16" s="166">
        <v>-11419</v>
      </c>
      <c r="H16" s="166">
        <v>-4104</v>
      </c>
      <c r="I16" s="166">
        <v>-5718</v>
      </c>
      <c r="J16" s="165">
        <v>-8579</v>
      </c>
      <c r="K16" s="166">
        <v>-10999</v>
      </c>
      <c r="L16" s="166">
        <v>-4208</v>
      </c>
      <c r="M16" s="166">
        <v>-6830</v>
      </c>
      <c r="N16" s="165">
        <v>-11085</v>
      </c>
      <c r="O16" s="10"/>
      <c r="P16" s="10"/>
      <c r="Q16" s="10"/>
    </row>
    <row r="17" spans="1:17" ht="12" customHeight="1">
      <c r="C17" s="99" t="s">
        <v>91</v>
      </c>
      <c r="D17" s="166">
        <v>-5413</v>
      </c>
      <c r="E17" s="166">
        <v>-14037</v>
      </c>
      <c r="F17" s="165">
        <v>-22693</v>
      </c>
      <c r="G17" s="166">
        <v>-27331</v>
      </c>
      <c r="H17" s="166">
        <v>-5221</v>
      </c>
      <c r="I17" s="166">
        <v>-13952</v>
      </c>
      <c r="J17" s="165">
        <v>-17811</v>
      </c>
      <c r="K17" s="166">
        <v>-24129</v>
      </c>
      <c r="L17" s="166">
        <v>-7599</v>
      </c>
      <c r="M17" s="166">
        <v>-17063</v>
      </c>
      <c r="N17" s="165">
        <f>-21801+16</f>
        <v>-21785</v>
      </c>
      <c r="O17" s="10"/>
      <c r="P17" s="10"/>
      <c r="Q17" s="10"/>
    </row>
    <row r="18" spans="1:17" ht="12" customHeight="1">
      <c r="C18" s="99" t="s">
        <v>92</v>
      </c>
      <c r="D18" s="166">
        <v>1521</v>
      </c>
      <c r="E18" s="166">
        <v>2901</v>
      </c>
      <c r="F18" s="165">
        <v>3800</v>
      </c>
      <c r="G18" s="166">
        <v>4919</v>
      </c>
      <c r="H18" s="166">
        <v>1047</v>
      </c>
      <c r="I18" s="166">
        <v>1898</v>
      </c>
      <c r="J18" s="165">
        <v>2732</v>
      </c>
      <c r="K18" s="166">
        <v>3650</v>
      </c>
      <c r="L18" s="166">
        <v>1021</v>
      </c>
      <c r="M18" s="166">
        <v>1848</v>
      </c>
      <c r="N18" s="165">
        <v>2548</v>
      </c>
      <c r="O18" s="10"/>
      <c r="P18" s="10"/>
      <c r="Q18" s="10"/>
    </row>
    <row r="19" spans="1:17" ht="12" customHeight="1">
      <c r="A19" s="102"/>
      <c r="B19" s="102"/>
      <c r="C19" s="159" t="s">
        <v>93</v>
      </c>
      <c r="D19" s="168">
        <v>45</v>
      </c>
      <c r="E19" s="168">
        <v>-54</v>
      </c>
      <c r="F19" s="167">
        <v>1402</v>
      </c>
      <c r="G19" s="168">
        <v>1102</v>
      </c>
      <c r="H19" s="168">
        <v>-989</v>
      </c>
      <c r="I19" s="168">
        <v>-1289</v>
      </c>
      <c r="J19" s="167">
        <v>-2055</v>
      </c>
      <c r="K19" s="168">
        <v>-4330</v>
      </c>
      <c r="L19" s="168">
        <v>313</v>
      </c>
      <c r="M19" s="168">
        <v>-902</v>
      </c>
      <c r="N19" s="167">
        <v>-5393</v>
      </c>
      <c r="O19" s="10"/>
      <c r="P19" s="10"/>
      <c r="Q19" s="10"/>
    </row>
    <row r="20" spans="1:17" ht="12" customHeight="1">
      <c r="D20" s="166"/>
      <c r="E20" s="166"/>
      <c r="F20" s="165"/>
      <c r="G20" s="166"/>
      <c r="H20" s="166"/>
      <c r="I20" s="166"/>
      <c r="J20" s="165"/>
      <c r="K20" s="166"/>
      <c r="L20" s="166"/>
      <c r="M20" s="166"/>
      <c r="N20" s="165"/>
      <c r="O20" s="10"/>
      <c r="P20" s="10"/>
      <c r="Q20" s="10"/>
    </row>
    <row r="21" spans="1:17" ht="12" customHeight="1">
      <c r="A21" s="103"/>
      <c r="B21" s="104" t="s">
        <v>94</v>
      </c>
      <c r="C21" s="103"/>
      <c r="D21" s="169">
        <f t="shared" ref="D21:L21" si="0">+SUM(D8:D19)</f>
        <v>39817</v>
      </c>
      <c r="E21" s="169">
        <f t="shared" si="0"/>
        <v>92353</v>
      </c>
      <c r="F21" s="169">
        <f t="shared" si="0"/>
        <v>148185</v>
      </c>
      <c r="G21" s="169">
        <f t="shared" si="0"/>
        <v>164670</v>
      </c>
      <c r="H21" s="169">
        <f t="shared" si="0"/>
        <v>44620</v>
      </c>
      <c r="I21" s="169">
        <f t="shared" si="0"/>
        <v>95464</v>
      </c>
      <c r="J21" s="169">
        <f t="shared" si="0"/>
        <v>134233</v>
      </c>
      <c r="K21" s="169">
        <f t="shared" si="0"/>
        <v>168781</v>
      </c>
      <c r="L21" s="169">
        <f t="shared" si="0"/>
        <v>22255</v>
      </c>
      <c r="M21" s="169">
        <f t="shared" ref="M21" si="1">+SUM(M8:M19)</f>
        <v>63559</v>
      </c>
      <c r="N21" s="169">
        <v>105441</v>
      </c>
      <c r="O21" s="10"/>
      <c r="P21" s="10"/>
      <c r="Q21" s="10"/>
    </row>
    <row r="22" spans="1:17" ht="12" customHeight="1">
      <c r="D22" s="166"/>
      <c r="E22" s="166"/>
      <c r="F22" s="165"/>
      <c r="G22" s="166"/>
      <c r="H22" s="166"/>
      <c r="I22" s="166"/>
      <c r="J22" s="165"/>
      <c r="K22" s="166"/>
      <c r="L22" s="166"/>
      <c r="M22" s="166"/>
      <c r="N22" s="165"/>
      <c r="O22" s="10"/>
      <c r="P22" s="10"/>
      <c r="Q22" s="10"/>
    </row>
    <row r="23" spans="1:17" ht="12" customHeight="1">
      <c r="A23" s="101" t="s">
        <v>95</v>
      </c>
      <c r="D23" s="166"/>
      <c r="E23" s="166"/>
      <c r="F23" s="165"/>
      <c r="G23" s="166"/>
      <c r="H23" s="166"/>
      <c r="I23" s="166"/>
      <c r="J23" s="165"/>
      <c r="K23" s="166"/>
      <c r="L23" s="166"/>
      <c r="M23" s="166"/>
      <c r="N23" s="165"/>
      <c r="O23" s="10"/>
      <c r="P23" s="10"/>
      <c r="Q23" s="10"/>
    </row>
    <row r="24" spans="1:17" ht="12" customHeight="1">
      <c r="C24" s="100"/>
      <c r="D24" s="166"/>
      <c r="E24" s="166"/>
      <c r="F24" s="165"/>
      <c r="G24" s="166"/>
      <c r="H24" s="166"/>
      <c r="I24" s="166"/>
      <c r="J24" s="165"/>
      <c r="K24" s="166"/>
      <c r="L24" s="166"/>
      <c r="M24" s="166"/>
      <c r="N24" s="165"/>
      <c r="O24" s="10"/>
      <c r="P24" s="10"/>
      <c r="Q24" s="10"/>
    </row>
    <row r="25" spans="1:17" ht="12" customHeight="1">
      <c r="C25" s="99" t="s">
        <v>96</v>
      </c>
      <c r="D25" s="166">
        <v>-15669</v>
      </c>
      <c r="E25" s="166">
        <v>-36176</v>
      </c>
      <c r="F25" s="165">
        <v>-54303</v>
      </c>
      <c r="G25" s="166">
        <v>-91762</v>
      </c>
      <c r="H25" s="166">
        <v>-12314</v>
      </c>
      <c r="I25" s="166">
        <v>-26656</v>
      </c>
      <c r="J25" s="165">
        <v>-43875</v>
      </c>
      <c r="K25" s="166">
        <v>-83796</v>
      </c>
      <c r="L25" s="166">
        <v>-23841</v>
      </c>
      <c r="M25" s="166">
        <v>-40181</v>
      </c>
      <c r="N25" s="165">
        <v>-70891</v>
      </c>
      <c r="O25" s="10"/>
      <c r="P25" s="10"/>
      <c r="Q25" s="10"/>
    </row>
    <row r="26" spans="1:17" ht="12" customHeight="1">
      <c r="C26" s="99" t="s">
        <v>97</v>
      </c>
      <c r="D26" s="166">
        <v>-6103</v>
      </c>
      <c r="E26" s="166">
        <v>-3797</v>
      </c>
      <c r="F26" s="165">
        <v>-4177</v>
      </c>
      <c r="G26" s="166">
        <v>4462</v>
      </c>
      <c r="H26" s="166">
        <v>-8097</v>
      </c>
      <c r="I26" s="166">
        <v>-7948</v>
      </c>
      <c r="J26" s="165">
        <v>-6705</v>
      </c>
      <c r="K26" s="166">
        <v>3722</v>
      </c>
      <c r="L26" s="166">
        <v>-13974</v>
      </c>
      <c r="M26" s="166">
        <v>-13881</v>
      </c>
      <c r="N26" s="165">
        <v>-1658</v>
      </c>
      <c r="O26" s="10"/>
      <c r="P26" s="10"/>
      <c r="Q26" s="10"/>
    </row>
    <row r="27" spans="1:17" ht="12" customHeight="1">
      <c r="C27" s="99" t="s">
        <v>98</v>
      </c>
      <c r="D27" s="166">
        <v>-9</v>
      </c>
      <c r="E27" s="166">
        <v>-96</v>
      </c>
      <c r="F27" s="165">
        <v>-1493</v>
      </c>
      <c r="G27" s="166">
        <v>-1534</v>
      </c>
      <c r="H27" s="166">
        <v>-941</v>
      </c>
      <c r="I27" s="166">
        <v>-1263</v>
      </c>
      <c r="J27" s="165">
        <v>-2263</v>
      </c>
      <c r="K27" s="166">
        <v>-2675</v>
      </c>
      <c r="L27" s="166">
        <v>-23</v>
      </c>
      <c r="M27" s="166">
        <v>-2173</v>
      </c>
      <c r="N27" s="165">
        <v>-2388</v>
      </c>
      <c r="O27" s="10"/>
      <c r="P27" s="10"/>
      <c r="Q27" s="10"/>
    </row>
    <row r="28" spans="1:17" ht="12" customHeight="1">
      <c r="C28" s="100" t="s">
        <v>99</v>
      </c>
      <c r="D28" s="166">
        <v>0</v>
      </c>
      <c r="E28" s="166">
        <v>0</v>
      </c>
      <c r="F28" s="165">
        <v>6</v>
      </c>
      <c r="G28" s="166">
        <v>6</v>
      </c>
      <c r="H28" s="166">
        <v>455</v>
      </c>
      <c r="I28" s="166">
        <v>455</v>
      </c>
      <c r="J28" s="165">
        <v>455</v>
      </c>
      <c r="K28" s="166">
        <v>468</v>
      </c>
      <c r="L28" s="166">
        <v>0</v>
      </c>
      <c r="M28" s="166">
        <v>108</v>
      </c>
      <c r="N28" s="165">
        <v>48</v>
      </c>
      <c r="O28" s="10"/>
      <c r="P28" s="10"/>
      <c r="Q28" s="10"/>
    </row>
    <row r="29" spans="1:17" ht="12" customHeight="1">
      <c r="C29" s="99" t="s">
        <v>100</v>
      </c>
      <c r="D29" s="166">
        <v>39174</v>
      </c>
      <c r="E29" s="166">
        <v>17120</v>
      </c>
      <c r="F29" s="165">
        <v>39584</v>
      </c>
      <c r="G29" s="166">
        <v>34327</v>
      </c>
      <c r="H29" s="166">
        <v>-8160</v>
      </c>
      <c r="I29" s="166">
        <v>11413</v>
      </c>
      <c r="J29" s="165">
        <v>7109</v>
      </c>
      <c r="K29" s="166">
        <v>-997</v>
      </c>
      <c r="L29" s="166">
        <v>21781</v>
      </c>
      <c r="M29" s="166">
        <v>22591</v>
      </c>
      <c r="N29" s="165">
        <v>15567</v>
      </c>
      <c r="O29" s="10"/>
      <c r="P29" s="10"/>
      <c r="Q29" s="10"/>
    </row>
    <row r="30" spans="1:17" ht="12" customHeight="1">
      <c r="C30" s="99" t="s">
        <v>101</v>
      </c>
      <c r="D30" s="166">
        <v>780</v>
      </c>
      <c r="E30" s="166">
        <v>780</v>
      </c>
      <c r="F30" s="165">
        <v>780</v>
      </c>
      <c r="G30" s="166">
        <v>780</v>
      </c>
      <c r="H30" s="166">
        <v>0</v>
      </c>
      <c r="I30" s="166">
        <v>0</v>
      </c>
      <c r="J30" s="165">
        <v>0</v>
      </c>
      <c r="K30" s="166">
        <v>0</v>
      </c>
      <c r="L30" s="166">
        <v>84</v>
      </c>
      <c r="M30" s="166">
        <v>84</v>
      </c>
      <c r="N30" s="165">
        <v>13421</v>
      </c>
      <c r="O30" s="10"/>
      <c r="P30" s="10"/>
      <c r="Q30" s="10"/>
    </row>
    <row r="31" spans="1:17" ht="12" customHeight="1">
      <c r="A31" s="102"/>
      <c r="B31" s="102"/>
      <c r="C31" s="159" t="s">
        <v>102</v>
      </c>
      <c r="D31" s="168">
        <v>197</v>
      </c>
      <c r="E31" s="168">
        <v>361</v>
      </c>
      <c r="F31" s="167">
        <v>725</v>
      </c>
      <c r="G31" s="168">
        <v>873</v>
      </c>
      <c r="H31" s="168">
        <v>3282</v>
      </c>
      <c r="I31" s="168">
        <v>3786</v>
      </c>
      <c r="J31" s="167">
        <v>3862</v>
      </c>
      <c r="K31" s="168">
        <v>5526</v>
      </c>
      <c r="L31" s="168">
        <v>261</v>
      </c>
      <c r="M31" s="168">
        <v>435</v>
      </c>
      <c r="N31" s="167">
        <v>777</v>
      </c>
      <c r="O31" s="10"/>
      <c r="P31" s="10"/>
      <c r="Q31" s="10"/>
    </row>
    <row r="32" spans="1:17" ht="12" customHeight="1">
      <c r="D32" s="166"/>
      <c r="E32" s="166"/>
      <c r="F32" s="165"/>
      <c r="G32" s="166"/>
      <c r="H32" s="166"/>
      <c r="I32" s="166"/>
      <c r="J32" s="165"/>
      <c r="K32" s="166"/>
      <c r="L32" s="166"/>
      <c r="M32" s="166"/>
      <c r="N32" s="165"/>
      <c r="O32" s="10"/>
      <c r="P32" s="10"/>
      <c r="Q32" s="10"/>
    </row>
    <row r="33" spans="1:17" ht="12" customHeight="1">
      <c r="A33" s="103"/>
      <c r="B33" s="104" t="s">
        <v>103</v>
      </c>
      <c r="C33" s="103"/>
      <c r="D33" s="169">
        <f t="shared" ref="D33:F33" si="2">SUM(D25:D32)</f>
        <v>18370</v>
      </c>
      <c r="E33" s="169">
        <f>SUM(E25:E32)</f>
        <v>-21808</v>
      </c>
      <c r="F33" s="169">
        <f t="shared" si="2"/>
        <v>-18878</v>
      </c>
      <c r="G33" s="169">
        <f t="shared" ref="G33:L33" si="3">SUM(G25:G32)</f>
        <v>-52848</v>
      </c>
      <c r="H33" s="169">
        <f t="shared" si="3"/>
        <v>-25775</v>
      </c>
      <c r="I33" s="169">
        <f t="shared" si="3"/>
        <v>-20213</v>
      </c>
      <c r="J33" s="169">
        <f t="shared" si="3"/>
        <v>-41417</v>
      </c>
      <c r="K33" s="169">
        <f t="shared" si="3"/>
        <v>-77752</v>
      </c>
      <c r="L33" s="169">
        <f t="shared" si="3"/>
        <v>-15712</v>
      </c>
      <c r="M33" s="169">
        <f t="shared" ref="M33" si="4">SUM(M25:M32)</f>
        <v>-33017</v>
      </c>
      <c r="N33" s="169">
        <v>-45124</v>
      </c>
      <c r="O33" s="10"/>
      <c r="P33" s="10"/>
      <c r="Q33" s="10"/>
    </row>
    <row r="34" spans="1:17" ht="12" customHeight="1">
      <c r="C34" s="100"/>
      <c r="D34" s="166"/>
      <c r="E34" s="166"/>
      <c r="F34" s="165"/>
      <c r="G34" s="166"/>
      <c r="H34" s="166"/>
      <c r="I34" s="166"/>
      <c r="J34" s="165"/>
      <c r="K34" s="166"/>
      <c r="L34" s="166"/>
      <c r="M34" s="166"/>
      <c r="N34" s="165"/>
      <c r="O34" s="10"/>
      <c r="P34" s="10"/>
      <c r="Q34" s="10"/>
    </row>
    <row r="35" spans="1:17" ht="12" customHeight="1">
      <c r="A35" s="101" t="s">
        <v>104</v>
      </c>
      <c r="D35" s="166"/>
      <c r="E35" s="166"/>
      <c r="F35" s="165"/>
      <c r="G35" s="166"/>
      <c r="H35" s="166"/>
      <c r="I35" s="166"/>
      <c r="J35" s="165"/>
      <c r="K35" s="166"/>
      <c r="L35" s="166"/>
      <c r="M35" s="166"/>
      <c r="N35" s="165"/>
      <c r="O35" s="10"/>
      <c r="P35" s="10"/>
      <c r="Q35" s="10"/>
    </row>
    <row r="36" spans="1:17" ht="12" customHeight="1">
      <c r="D36" s="166"/>
      <c r="E36" s="166"/>
      <c r="F36" s="165"/>
      <c r="G36" s="166"/>
      <c r="H36" s="166"/>
      <c r="I36" s="166"/>
      <c r="J36" s="165"/>
      <c r="K36" s="166"/>
      <c r="L36" s="166"/>
      <c r="M36" s="166"/>
      <c r="N36" s="165"/>
      <c r="O36" s="10"/>
      <c r="P36" s="10"/>
      <c r="Q36" s="10"/>
    </row>
    <row r="37" spans="1:17" ht="12" customHeight="1">
      <c r="C37" s="105" t="s">
        <v>105</v>
      </c>
      <c r="D37" s="166">
        <v>-13</v>
      </c>
      <c r="E37" s="166">
        <v>-77031</v>
      </c>
      <c r="F37" s="165">
        <v>-91545</v>
      </c>
      <c r="G37" s="166">
        <v>-91819</v>
      </c>
      <c r="H37" s="166">
        <v>-10</v>
      </c>
      <c r="I37" s="166">
        <v>-63337</v>
      </c>
      <c r="J37" s="165">
        <v>-64436</v>
      </c>
      <c r="K37" s="166">
        <v>-64626</v>
      </c>
      <c r="L37" s="166">
        <v>-27</v>
      </c>
      <c r="M37" s="166">
        <v>-65954</v>
      </c>
      <c r="N37" s="165">
        <v>-66063</v>
      </c>
      <c r="O37" s="10"/>
      <c r="P37" s="10"/>
      <c r="Q37" s="10"/>
    </row>
    <row r="38" spans="1:17" ht="12" customHeight="1">
      <c r="C38" s="105" t="s">
        <v>106</v>
      </c>
      <c r="D38" s="166">
        <v>-46191</v>
      </c>
      <c r="E38" s="166">
        <v>5028</v>
      </c>
      <c r="F38" s="165">
        <v>-54190</v>
      </c>
      <c r="G38" s="166">
        <v>-38748</v>
      </c>
      <c r="H38" s="166">
        <v>-8198</v>
      </c>
      <c r="I38" s="166">
        <v>-11654</v>
      </c>
      <c r="J38" s="165">
        <v>-29543</v>
      </c>
      <c r="K38" s="166">
        <v>-28602</v>
      </c>
      <c r="L38" s="166">
        <v>21395</v>
      </c>
      <c r="M38" s="166">
        <v>33459</v>
      </c>
      <c r="N38" s="165">
        <v>5819</v>
      </c>
      <c r="O38" s="10"/>
      <c r="P38" s="10"/>
      <c r="Q38" s="10"/>
    </row>
    <row r="39" spans="1:17" ht="12" customHeight="1">
      <c r="A39" s="102"/>
      <c r="B39" s="102"/>
      <c r="C39" s="160" t="s">
        <v>107</v>
      </c>
      <c r="D39" s="168">
        <v>0</v>
      </c>
      <c r="E39" s="168">
        <v>0</v>
      </c>
      <c r="F39" s="167">
        <v>-22</v>
      </c>
      <c r="G39" s="168">
        <v>-22</v>
      </c>
      <c r="H39" s="168">
        <v>0</v>
      </c>
      <c r="I39" s="168">
        <v>0</v>
      </c>
      <c r="J39" s="167">
        <v>0</v>
      </c>
      <c r="K39" s="168">
        <v>0</v>
      </c>
      <c r="L39" s="168">
        <v>0</v>
      </c>
      <c r="M39" s="168">
        <v>0</v>
      </c>
      <c r="N39" s="167"/>
      <c r="O39" s="10"/>
      <c r="P39" s="10"/>
      <c r="Q39" s="10"/>
    </row>
    <row r="40" spans="1:17" ht="12" customHeight="1">
      <c r="D40" s="166"/>
      <c r="E40" s="166"/>
      <c r="F40" s="165"/>
      <c r="G40" s="166"/>
      <c r="H40" s="166"/>
      <c r="I40" s="166"/>
      <c r="J40" s="165"/>
      <c r="K40" s="166"/>
      <c r="L40" s="166"/>
      <c r="M40" s="166"/>
      <c r="N40" s="165"/>
      <c r="O40" s="10"/>
      <c r="P40" s="10"/>
      <c r="Q40" s="10"/>
    </row>
    <row r="41" spans="1:17" ht="12" customHeight="1">
      <c r="A41" s="103"/>
      <c r="B41" s="104" t="s">
        <v>108</v>
      </c>
      <c r="C41" s="103"/>
      <c r="D41" s="169">
        <f t="shared" ref="D41:F41" si="5">+SUM(D37:D39)</f>
        <v>-46204</v>
      </c>
      <c r="E41" s="169">
        <f>+SUM(E37:E39)</f>
        <v>-72003</v>
      </c>
      <c r="F41" s="169">
        <f t="shared" si="5"/>
        <v>-145757</v>
      </c>
      <c r="G41" s="169">
        <f t="shared" ref="G41:L41" si="6">+SUM(G37:G39)</f>
        <v>-130589</v>
      </c>
      <c r="H41" s="169">
        <f t="shared" si="6"/>
        <v>-8208</v>
      </c>
      <c r="I41" s="169">
        <f t="shared" si="6"/>
        <v>-74991</v>
      </c>
      <c r="J41" s="169">
        <f t="shared" si="6"/>
        <v>-93979</v>
      </c>
      <c r="K41" s="169">
        <f t="shared" si="6"/>
        <v>-93228</v>
      </c>
      <c r="L41" s="169">
        <f t="shared" si="6"/>
        <v>21368</v>
      </c>
      <c r="M41" s="169">
        <f t="shared" ref="M41" si="7">+SUM(M37:M39)</f>
        <v>-32495</v>
      </c>
      <c r="N41" s="169">
        <v>-60244</v>
      </c>
      <c r="O41" s="10"/>
      <c r="P41" s="10"/>
      <c r="Q41" s="10"/>
    </row>
    <row r="42" spans="1:17" ht="12" customHeight="1">
      <c r="B42" s="106"/>
      <c r="D42" s="166"/>
      <c r="E42" s="166"/>
      <c r="F42" s="165"/>
      <c r="G42" s="166"/>
      <c r="H42" s="166"/>
      <c r="I42" s="166"/>
      <c r="J42" s="165"/>
      <c r="K42" s="166"/>
      <c r="L42" s="166"/>
      <c r="M42" s="166"/>
      <c r="N42" s="165"/>
      <c r="O42" s="10"/>
      <c r="P42" s="10"/>
      <c r="Q42" s="10"/>
    </row>
    <row r="43" spans="1:17" ht="12" customHeight="1">
      <c r="A43" s="103"/>
      <c r="B43" s="104" t="s">
        <v>109</v>
      </c>
      <c r="C43" s="103"/>
      <c r="D43" s="169">
        <v>-619</v>
      </c>
      <c r="E43" s="169">
        <v>867</v>
      </c>
      <c r="F43" s="169">
        <v>231</v>
      </c>
      <c r="G43" s="169">
        <v>338</v>
      </c>
      <c r="H43" s="169">
        <v>-510</v>
      </c>
      <c r="I43" s="169">
        <v>-374</v>
      </c>
      <c r="J43" s="169">
        <v>409</v>
      </c>
      <c r="K43" s="169">
        <v>809</v>
      </c>
      <c r="L43" s="169">
        <v>-997</v>
      </c>
      <c r="M43" s="169">
        <v>-506</v>
      </c>
      <c r="N43" s="169">
        <v>-657</v>
      </c>
      <c r="O43" s="10"/>
      <c r="P43" s="10"/>
      <c r="Q43" s="10"/>
    </row>
    <row r="44" spans="1:17" ht="12" customHeight="1">
      <c r="C44" s="100"/>
      <c r="D44" s="171"/>
      <c r="E44" s="171"/>
      <c r="F44" s="170"/>
      <c r="G44" s="171"/>
      <c r="H44" s="171"/>
      <c r="I44" s="171"/>
      <c r="J44" s="170"/>
      <c r="K44" s="171"/>
      <c r="L44" s="171"/>
      <c r="M44" s="171"/>
      <c r="N44" s="170"/>
      <c r="O44" s="10"/>
      <c r="P44" s="10"/>
      <c r="Q44" s="10"/>
    </row>
    <row r="45" spans="1:17" ht="12" customHeight="1">
      <c r="A45" s="103"/>
      <c r="B45" s="104" t="s">
        <v>110</v>
      </c>
      <c r="C45" s="103"/>
      <c r="D45" s="169">
        <f t="shared" ref="D45:I45" si="8">+D21+D33+D41+D43</f>
        <v>11364</v>
      </c>
      <c r="E45" s="169">
        <f t="shared" si="8"/>
        <v>-591</v>
      </c>
      <c r="F45" s="169">
        <f t="shared" si="8"/>
        <v>-16219</v>
      </c>
      <c r="G45" s="169">
        <f t="shared" si="8"/>
        <v>-18429</v>
      </c>
      <c r="H45" s="169">
        <f>+H21+H33+H41+H43</f>
        <v>10127</v>
      </c>
      <c r="I45" s="169">
        <f t="shared" si="8"/>
        <v>-114</v>
      </c>
      <c r="J45" s="169">
        <f>+J21+J33+J41+J43</f>
        <v>-754</v>
      </c>
      <c r="K45" s="169">
        <f>+K21+K33+K41+K43</f>
        <v>-1390</v>
      </c>
      <c r="L45" s="169">
        <f>+L21+L33+L41+L43</f>
        <v>26914</v>
      </c>
      <c r="M45" s="169">
        <f>+M21+M33+M41+M43</f>
        <v>-2459</v>
      </c>
      <c r="N45" s="169">
        <v>-584</v>
      </c>
      <c r="O45" s="10"/>
      <c r="P45" s="10"/>
      <c r="Q45" s="10"/>
    </row>
    <row r="46" spans="1:17" ht="12" customHeight="1">
      <c r="C46" s="100"/>
      <c r="D46" s="166"/>
      <c r="E46" s="166"/>
      <c r="F46" s="165"/>
      <c r="G46" s="166"/>
      <c r="H46" s="166"/>
      <c r="I46" s="166"/>
      <c r="J46" s="165"/>
      <c r="K46" s="166"/>
      <c r="L46" s="166"/>
      <c r="M46" s="166"/>
      <c r="N46" s="165"/>
      <c r="O46" s="10"/>
      <c r="P46" s="10"/>
      <c r="Q46" s="10"/>
    </row>
    <row r="47" spans="1:17" ht="12" customHeight="1">
      <c r="C47" s="99" t="s">
        <v>111</v>
      </c>
      <c r="D47" s="166">
        <v>34270</v>
      </c>
      <c r="E47" s="166">
        <v>34270</v>
      </c>
      <c r="F47" s="165">
        <v>34270</v>
      </c>
      <c r="G47" s="166">
        <v>34270</v>
      </c>
      <c r="H47" s="166">
        <v>15841</v>
      </c>
      <c r="I47" s="166">
        <v>15841</v>
      </c>
      <c r="J47" s="165">
        <v>15841</v>
      </c>
      <c r="K47" s="166">
        <v>15841</v>
      </c>
      <c r="L47" s="166">
        <v>14451</v>
      </c>
      <c r="M47" s="166">
        <v>14451</v>
      </c>
      <c r="N47" s="165">
        <v>14451</v>
      </c>
      <c r="O47" s="10"/>
      <c r="P47" s="10"/>
      <c r="Q47" s="10"/>
    </row>
    <row r="48" spans="1:17" ht="12" customHeight="1">
      <c r="D48" s="166"/>
      <c r="E48" s="166"/>
      <c r="F48" s="165"/>
      <c r="G48" s="166"/>
      <c r="H48" s="166"/>
      <c r="I48" s="166"/>
      <c r="J48" s="165"/>
      <c r="K48" s="166"/>
      <c r="L48" s="166"/>
      <c r="M48" s="166"/>
      <c r="N48" s="165"/>
      <c r="O48" s="10"/>
      <c r="P48" s="10"/>
      <c r="Q48" s="10"/>
    </row>
    <row r="49" spans="1:17" ht="12" customHeight="1">
      <c r="A49" s="102"/>
      <c r="B49" s="102"/>
      <c r="C49" s="159" t="s">
        <v>112</v>
      </c>
      <c r="D49" s="168">
        <v>45634</v>
      </c>
      <c r="E49" s="168">
        <v>33679</v>
      </c>
      <c r="F49" s="167">
        <v>18051</v>
      </c>
      <c r="G49" s="168">
        <v>15841</v>
      </c>
      <c r="H49" s="168">
        <v>25968</v>
      </c>
      <c r="I49" s="168">
        <v>15727</v>
      </c>
      <c r="J49" s="167">
        <v>15087</v>
      </c>
      <c r="K49" s="168">
        <v>14451</v>
      </c>
      <c r="L49" s="168">
        <v>41365</v>
      </c>
      <c r="M49" s="168">
        <v>11992</v>
      </c>
      <c r="N49" s="167">
        <v>13867</v>
      </c>
      <c r="O49" s="10"/>
      <c r="P49" s="10"/>
      <c r="Q49" s="10"/>
    </row>
    <row r="50" spans="1:17" ht="12" customHeight="1">
      <c r="D50" s="166"/>
      <c r="E50" s="166"/>
      <c r="F50" s="165"/>
      <c r="G50" s="166"/>
      <c r="H50" s="166"/>
      <c r="I50" s="166"/>
      <c r="J50" s="165"/>
      <c r="K50" s="166"/>
      <c r="L50" s="166"/>
      <c r="M50" s="166"/>
      <c r="N50" s="165"/>
      <c r="O50" s="10"/>
      <c r="P50" s="10"/>
      <c r="Q50" s="10"/>
    </row>
    <row r="51" spans="1:17" ht="12" customHeight="1" thickBot="1">
      <c r="A51" s="107"/>
      <c r="B51" s="108" t="s">
        <v>110</v>
      </c>
      <c r="C51" s="107"/>
      <c r="D51" s="172">
        <f t="shared" ref="D51:G51" si="9">+D49-D47</f>
        <v>11364</v>
      </c>
      <c r="E51" s="172">
        <f t="shared" si="9"/>
        <v>-591</v>
      </c>
      <c r="F51" s="172">
        <f t="shared" si="9"/>
        <v>-16219</v>
      </c>
      <c r="G51" s="172">
        <f t="shared" si="9"/>
        <v>-18429</v>
      </c>
      <c r="H51" s="172">
        <f t="shared" ref="H51:M51" si="10">+H49-H47</f>
        <v>10127</v>
      </c>
      <c r="I51" s="172">
        <f t="shared" si="10"/>
        <v>-114</v>
      </c>
      <c r="J51" s="172">
        <f t="shared" si="10"/>
        <v>-754</v>
      </c>
      <c r="K51" s="172">
        <f t="shared" si="10"/>
        <v>-1390</v>
      </c>
      <c r="L51" s="172">
        <f t="shared" si="10"/>
        <v>26914</v>
      </c>
      <c r="M51" s="172">
        <f t="shared" si="10"/>
        <v>-2459</v>
      </c>
      <c r="N51" s="172">
        <v>-584</v>
      </c>
      <c r="O51" s="10"/>
      <c r="P51" s="10"/>
      <c r="Q51" s="10"/>
    </row>
    <row r="52" spans="1:17" ht="12" customHeight="1">
      <c r="O52" s="10"/>
      <c r="P52" s="10"/>
      <c r="Q52" s="10"/>
    </row>
    <row r="53" spans="1:17" ht="12" customHeight="1">
      <c r="A53" s="78"/>
      <c r="D53" s="162"/>
      <c r="E53" s="110"/>
      <c r="F53" s="109"/>
      <c r="G53" s="110"/>
      <c r="H53" s="162"/>
      <c r="I53" s="110"/>
      <c r="J53" s="109"/>
      <c r="K53" s="110"/>
      <c r="L53" s="162"/>
      <c r="M53" s="110"/>
      <c r="N53" s="109"/>
      <c r="O53" s="10"/>
      <c r="P53" s="10"/>
      <c r="Q53" s="10"/>
    </row>
    <row r="54" spans="1:17" ht="12" customHeight="1">
      <c r="O54" s="10"/>
      <c r="P54" s="10"/>
      <c r="Q54" s="10"/>
    </row>
    <row r="55" spans="1:17" ht="12" customHeight="1">
      <c r="O55" s="10"/>
      <c r="P55" s="10"/>
      <c r="Q55" s="10"/>
    </row>
    <row r="56" spans="1:17" ht="12" customHeight="1">
      <c r="O56" s="10"/>
      <c r="P56" s="10"/>
      <c r="Q56" s="10"/>
    </row>
    <row r="57" spans="1:17" ht="12" customHeight="1">
      <c r="O57" s="10"/>
      <c r="P57" s="10"/>
      <c r="Q57" s="10"/>
    </row>
  </sheetData>
  <pageMargins left="0.74803149606299213" right="0.74803149606299213" top="0.98425196850393704" bottom="0.98425196850393704" header="0.51181102362204722" footer="0.51181102362204722"/>
  <pageSetup paperSize="9" scale="77" pageOrder="overThenDown" orientation="landscape" r:id="rId1"/>
  <headerFooter alignWithMargins="0"/>
  <colBreaks count="1" manualBreakCount="1">
    <brk id="7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O76"/>
  <sheetViews>
    <sheetView zoomScaleNormal="100" zoomScaleSheetLayoutView="5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7.28515625" defaultRowHeight="12.75"/>
  <cols>
    <col min="1" max="1" width="3.42578125" style="33" customWidth="1"/>
    <col min="2" max="2" width="3.140625" style="33" customWidth="1"/>
    <col min="3" max="3" width="40.140625" style="33" customWidth="1"/>
    <col min="4" max="14" width="12.7109375" style="173" customWidth="1"/>
    <col min="15" max="15" width="7.28515625" style="5"/>
    <col min="16" max="16" width="8.140625" style="5" bestFit="1" customWidth="1"/>
    <col min="17" max="16384" width="7.28515625" style="5"/>
  </cols>
  <sheetData>
    <row r="1" spans="1:15" ht="12" customHeight="1">
      <c r="A1" s="18" t="s">
        <v>0</v>
      </c>
      <c r="B1" s="23"/>
      <c r="C1" s="195"/>
      <c r="D1" s="199">
        <v>2010</v>
      </c>
      <c r="E1" s="199">
        <v>2010</v>
      </c>
      <c r="F1" s="199">
        <v>2010</v>
      </c>
      <c r="G1" s="199">
        <v>2010</v>
      </c>
      <c r="H1" s="199">
        <v>2011</v>
      </c>
      <c r="I1" s="199">
        <v>2011</v>
      </c>
      <c r="J1" s="199">
        <v>2011</v>
      </c>
      <c r="K1" s="199">
        <v>2011</v>
      </c>
      <c r="L1" s="199">
        <v>2012</v>
      </c>
      <c r="M1" s="199">
        <v>2012</v>
      </c>
      <c r="N1" s="199">
        <v>2012</v>
      </c>
    </row>
    <row r="2" spans="1:15" ht="12" customHeight="1">
      <c r="A2" s="185" t="s">
        <v>113</v>
      </c>
      <c r="B2" s="63"/>
      <c r="C2" s="186"/>
      <c r="D2" s="119" t="s">
        <v>217</v>
      </c>
      <c r="E2" s="119" t="s">
        <v>218</v>
      </c>
      <c r="F2" s="119" t="s">
        <v>219</v>
      </c>
      <c r="G2" s="119" t="s">
        <v>220</v>
      </c>
      <c r="H2" s="119" t="s">
        <v>217</v>
      </c>
      <c r="I2" s="119" t="s">
        <v>218</v>
      </c>
      <c r="J2" s="119" t="s">
        <v>219</v>
      </c>
      <c r="K2" s="119" t="s">
        <v>220</v>
      </c>
      <c r="L2" s="119" t="s">
        <v>217</v>
      </c>
      <c r="M2" s="119" t="s">
        <v>218</v>
      </c>
      <c r="N2" s="119" t="s">
        <v>219</v>
      </c>
    </row>
    <row r="3" spans="1:15" ht="12" customHeight="1">
      <c r="A3" s="185"/>
      <c r="B3" s="63"/>
      <c r="C3" s="186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5" ht="12" customHeight="1">
      <c r="A4" s="187" t="s">
        <v>224</v>
      </c>
      <c r="B4" s="188"/>
      <c r="C4" s="189"/>
      <c r="D4" s="201" t="s">
        <v>6</v>
      </c>
      <c r="E4" s="201" t="s">
        <v>6</v>
      </c>
      <c r="F4" s="201" t="s">
        <v>6</v>
      </c>
      <c r="G4" s="201" t="s">
        <v>6</v>
      </c>
      <c r="H4" s="201" t="s">
        <v>6</v>
      </c>
      <c r="I4" s="201" t="s">
        <v>6</v>
      </c>
      <c r="J4" s="201" t="s">
        <v>6</v>
      </c>
      <c r="K4" s="201" t="s">
        <v>6</v>
      </c>
      <c r="L4" s="201" t="s">
        <v>6</v>
      </c>
      <c r="M4" s="201" t="s">
        <v>6</v>
      </c>
      <c r="N4" s="201" t="s">
        <v>6</v>
      </c>
    </row>
    <row r="5" spans="1:15" ht="12" customHeight="1">
      <c r="A5" s="182"/>
      <c r="C5" s="182"/>
      <c r="D5" s="205"/>
      <c r="E5" s="204"/>
      <c r="F5" s="202"/>
      <c r="G5" s="204"/>
      <c r="H5" s="205"/>
      <c r="I5" s="205"/>
      <c r="J5" s="202"/>
      <c r="K5" s="205"/>
      <c r="L5" s="205"/>
      <c r="M5" s="205"/>
      <c r="N5" s="202"/>
    </row>
    <row r="6" spans="1:15" ht="12" customHeight="1">
      <c r="A6" s="208" t="s">
        <v>114</v>
      </c>
      <c r="B6" s="183"/>
      <c r="D6" s="203"/>
      <c r="E6" s="207"/>
      <c r="F6" s="206"/>
      <c r="G6" s="207"/>
      <c r="H6" s="203"/>
      <c r="I6" s="203"/>
      <c r="J6" s="206"/>
      <c r="K6" s="203"/>
      <c r="L6" s="203"/>
      <c r="M6" s="203"/>
      <c r="N6" s="206"/>
    </row>
    <row r="7" spans="1:15" ht="12" customHeight="1">
      <c r="A7" s="183"/>
      <c r="C7" s="183"/>
      <c r="D7" s="203"/>
      <c r="E7" s="204"/>
      <c r="F7" s="202"/>
      <c r="G7" s="204"/>
      <c r="H7" s="203"/>
      <c r="I7" s="203"/>
      <c r="J7" s="202"/>
      <c r="K7" s="203"/>
      <c r="L7" s="203"/>
      <c r="M7" s="203"/>
      <c r="N7" s="202"/>
    </row>
    <row r="8" spans="1:15" ht="12" customHeight="1">
      <c r="A8" s="180"/>
      <c r="B8" s="176"/>
      <c r="C8" s="180" t="s">
        <v>115</v>
      </c>
      <c r="D8" s="226">
        <v>39245</v>
      </c>
      <c r="E8" s="213">
        <v>41472</v>
      </c>
      <c r="F8" s="212">
        <v>42657</v>
      </c>
      <c r="G8" s="213">
        <v>40721</v>
      </c>
      <c r="H8" s="226">
        <v>37593</v>
      </c>
      <c r="I8" s="226">
        <v>39794</v>
      </c>
      <c r="J8" s="212">
        <v>40869</v>
      </c>
      <c r="K8" s="226">
        <v>38891</v>
      </c>
      <c r="L8" s="226">
        <v>37049</v>
      </c>
      <c r="M8" s="226">
        <v>40034</v>
      </c>
      <c r="N8" s="212">
        <v>40414</v>
      </c>
      <c r="O8" s="331"/>
    </row>
    <row r="9" spans="1:15" ht="12" customHeight="1">
      <c r="A9" s="180"/>
      <c r="B9" s="176"/>
      <c r="C9" s="180" t="s">
        <v>119</v>
      </c>
      <c r="D9" s="226">
        <v>9456</v>
      </c>
      <c r="E9" s="213">
        <v>10025</v>
      </c>
      <c r="F9" s="212">
        <v>10940</v>
      </c>
      <c r="G9" s="213">
        <v>11346</v>
      </c>
      <c r="H9" s="226">
        <v>10682</v>
      </c>
      <c r="I9" s="226">
        <v>10997</v>
      </c>
      <c r="J9" s="212">
        <v>11504</v>
      </c>
      <c r="K9" s="226">
        <v>11581</v>
      </c>
      <c r="L9" s="226">
        <v>11244</v>
      </c>
      <c r="M9" s="226">
        <v>12114</v>
      </c>
      <c r="N9" s="212">
        <v>12113</v>
      </c>
      <c r="O9" s="331"/>
    </row>
    <row r="10" spans="1:15" ht="12" customHeight="1">
      <c r="C10" s="180" t="s">
        <v>120</v>
      </c>
      <c r="D10" s="226">
        <v>7333</v>
      </c>
      <c r="E10" s="226">
        <v>7838</v>
      </c>
      <c r="F10" s="227">
        <v>8373</v>
      </c>
      <c r="G10" s="226">
        <v>10038</v>
      </c>
      <c r="H10" s="226">
        <v>7646</v>
      </c>
      <c r="I10" s="226">
        <v>7745</v>
      </c>
      <c r="J10" s="227">
        <v>8364</v>
      </c>
      <c r="K10" s="226">
        <v>10925</v>
      </c>
      <c r="L10" s="226">
        <v>6730</v>
      </c>
      <c r="M10" s="226">
        <v>4629</v>
      </c>
      <c r="N10" s="227">
        <v>7375</v>
      </c>
      <c r="O10" s="331"/>
    </row>
    <row r="11" spans="1:15" ht="12" customHeight="1">
      <c r="A11" s="183"/>
      <c r="B11" s="176" t="s">
        <v>121</v>
      </c>
      <c r="D11" s="228">
        <v>56034</v>
      </c>
      <c r="E11" s="215">
        <v>59335</v>
      </c>
      <c r="F11" s="214">
        <v>61970</v>
      </c>
      <c r="G11" s="215">
        <v>62105</v>
      </c>
      <c r="H11" s="228">
        <v>55921</v>
      </c>
      <c r="I11" s="228">
        <v>58536</v>
      </c>
      <c r="J11" s="214">
        <v>60737</v>
      </c>
      <c r="K11" s="228">
        <v>61397</v>
      </c>
      <c r="L11" s="228">
        <v>55023</v>
      </c>
      <c r="M11" s="228">
        <v>56777</v>
      </c>
      <c r="N11" s="214">
        <v>59902</v>
      </c>
      <c r="O11" s="331"/>
    </row>
    <row r="12" spans="1:15" ht="12" customHeight="1">
      <c r="A12" s="183"/>
      <c r="C12" s="183"/>
      <c r="D12" s="228"/>
      <c r="E12" s="226"/>
      <c r="F12" s="227"/>
      <c r="G12" s="226"/>
      <c r="H12" s="228"/>
      <c r="I12" s="228"/>
      <c r="J12" s="227"/>
      <c r="K12" s="228"/>
      <c r="L12" s="228"/>
      <c r="M12" s="228"/>
      <c r="N12" s="227"/>
      <c r="O12" s="331"/>
    </row>
    <row r="13" spans="1:15" ht="12" customHeight="1">
      <c r="C13" s="184" t="s">
        <v>115</v>
      </c>
      <c r="D13" s="226">
        <v>21215</v>
      </c>
      <c r="E13" s="226">
        <v>20877</v>
      </c>
      <c r="F13" s="227">
        <v>20502</v>
      </c>
      <c r="G13" s="226">
        <v>19780</v>
      </c>
      <c r="H13" s="226">
        <v>18222</v>
      </c>
      <c r="I13" s="226">
        <v>17847</v>
      </c>
      <c r="J13" s="227">
        <v>17636</v>
      </c>
      <c r="K13" s="226">
        <v>17720</v>
      </c>
      <c r="L13" s="226">
        <v>15725</v>
      </c>
      <c r="M13" s="226">
        <v>15844</v>
      </c>
      <c r="N13" s="227">
        <v>15624</v>
      </c>
      <c r="O13" s="331"/>
    </row>
    <row r="14" spans="1:15" ht="12" customHeight="1">
      <c r="C14" s="184" t="s">
        <v>116</v>
      </c>
      <c r="D14" s="226">
        <v>10673</v>
      </c>
      <c r="E14" s="213">
        <v>10502</v>
      </c>
      <c r="F14" s="212">
        <v>10204</v>
      </c>
      <c r="G14" s="213">
        <v>10507</v>
      </c>
      <c r="H14" s="226">
        <v>9888</v>
      </c>
      <c r="I14" s="226">
        <v>10233</v>
      </c>
      <c r="J14" s="212">
        <v>10001</v>
      </c>
      <c r="K14" s="226">
        <v>10557</v>
      </c>
      <c r="L14" s="226">
        <v>10309</v>
      </c>
      <c r="M14" s="226">
        <v>10304</v>
      </c>
      <c r="N14" s="212">
        <v>10131</v>
      </c>
      <c r="O14" s="331"/>
    </row>
    <row r="15" spans="1:15" ht="12" customHeight="1">
      <c r="C15" s="184" t="s">
        <v>13</v>
      </c>
      <c r="D15" s="226">
        <v>6071</v>
      </c>
      <c r="E15" s="213">
        <v>6095</v>
      </c>
      <c r="F15" s="212">
        <v>6601</v>
      </c>
      <c r="G15" s="213">
        <v>6784</v>
      </c>
      <c r="H15" s="226">
        <v>6888</v>
      </c>
      <c r="I15" s="226">
        <v>6942</v>
      </c>
      <c r="J15" s="212">
        <v>7189</v>
      </c>
      <c r="K15" s="226">
        <v>7210</v>
      </c>
      <c r="L15" s="226">
        <v>7434</v>
      </c>
      <c r="M15" s="226">
        <v>7371</v>
      </c>
      <c r="N15" s="212">
        <v>7497</v>
      </c>
      <c r="O15" s="331"/>
    </row>
    <row r="16" spans="1:15" ht="12" customHeight="1">
      <c r="C16" s="184" t="s">
        <v>117</v>
      </c>
      <c r="D16" s="226">
        <v>10716</v>
      </c>
      <c r="E16" s="213">
        <v>10552</v>
      </c>
      <c r="F16" s="212">
        <v>9830</v>
      </c>
      <c r="G16" s="213">
        <v>11701</v>
      </c>
      <c r="H16" s="226">
        <v>9531</v>
      </c>
      <c r="I16" s="226">
        <v>10034</v>
      </c>
      <c r="J16" s="212">
        <v>10122</v>
      </c>
      <c r="K16" s="226">
        <v>11669</v>
      </c>
      <c r="L16" s="226">
        <v>10062</v>
      </c>
      <c r="M16" s="226">
        <v>9804</v>
      </c>
      <c r="N16" s="212">
        <v>9567</v>
      </c>
      <c r="O16" s="331"/>
    </row>
    <row r="17" spans="1:15" ht="12" customHeight="1">
      <c r="A17" s="183"/>
      <c r="B17" s="176" t="s">
        <v>118</v>
      </c>
      <c r="D17" s="228">
        <v>48675</v>
      </c>
      <c r="E17" s="215">
        <v>48026</v>
      </c>
      <c r="F17" s="214">
        <v>47137</v>
      </c>
      <c r="G17" s="215">
        <v>48772</v>
      </c>
      <c r="H17" s="228">
        <v>44529</v>
      </c>
      <c r="I17" s="228">
        <v>45056</v>
      </c>
      <c r="J17" s="214">
        <v>44948</v>
      </c>
      <c r="K17" s="228">
        <v>47156</v>
      </c>
      <c r="L17" s="228">
        <v>43530</v>
      </c>
      <c r="M17" s="228">
        <v>43323</v>
      </c>
      <c r="N17" s="214">
        <v>42819</v>
      </c>
      <c r="O17" s="331"/>
    </row>
    <row r="18" spans="1:15" ht="12" customHeight="1">
      <c r="B18" s="183"/>
      <c r="D18" s="228"/>
      <c r="E18" s="213"/>
      <c r="F18" s="212"/>
      <c r="G18" s="213"/>
      <c r="H18" s="228"/>
      <c r="I18" s="228"/>
      <c r="J18" s="212"/>
      <c r="K18" s="228"/>
      <c r="L18" s="228"/>
      <c r="M18" s="228"/>
      <c r="N18" s="212"/>
      <c r="O18" s="331"/>
    </row>
    <row r="19" spans="1:15" ht="12" customHeight="1">
      <c r="A19" s="183"/>
      <c r="B19" s="176" t="s">
        <v>192</v>
      </c>
      <c r="D19" s="228"/>
      <c r="E19" s="215">
        <v>0</v>
      </c>
      <c r="F19" s="214">
        <v>0</v>
      </c>
      <c r="G19" s="215">
        <v>0</v>
      </c>
      <c r="H19" s="228">
        <v>682</v>
      </c>
      <c r="I19" s="228">
        <v>384</v>
      </c>
      <c r="J19" s="214">
        <v>573</v>
      </c>
      <c r="K19" s="228">
        <v>2875</v>
      </c>
      <c r="L19" s="228">
        <v>5957</v>
      </c>
      <c r="M19" s="228">
        <v>3056</v>
      </c>
      <c r="N19" s="214">
        <v>5225</v>
      </c>
      <c r="O19" s="331"/>
    </row>
    <row r="20" spans="1:15" ht="12" customHeight="1">
      <c r="B20" s="178"/>
      <c r="D20" s="228"/>
      <c r="E20" s="213"/>
      <c r="F20" s="212"/>
      <c r="G20" s="213"/>
      <c r="H20" s="228"/>
      <c r="I20" s="228"/>
      <c r="J20" s="212"/>
      <c r="K20" s="228"/>
      <c r="L20" s="228"/>
      <c r="M20" s="228"/>
      <c r="N20" s="212"/>
      <c r="O20" s="331"/>
    </row>
    <row r="21" spans="1:15" ht="12" customHeight="1">
      <c r="A21" s="191" t="s">
        <v>25</v>
      </c>
      <c r="B21" s="192"/>
      <c r="C21" s="190"/>
      <c r="D21" s="230">
        <v>104709</v>
      </c>
      <c r="E21" s="229">
        <v>107361</v>
      </c>
      <c r="F21" s="229">
        <v>109107</v>
      </c>
      <c r="G21" s="229">
        <v>110877</v>
      </c>
      <c r="H21" s="230">
        <v>101132</v>
      </c>
      <c r="I21" s="230">
        <v>103976</v>
      </c>
      <c r="J21" s="229">
        <v>106258</v>
      </c>
      <c r="K21" s="230">
        <v>111428</v>
      </c>
      <c r="L21" s="230">
        <v>104510</v>
      </c>
      <c r="M21" s="230">
        <v>103156</v>
      </c>
      <c r="N21" s="229">
        <v>107946</v>
      </c>
      <c r="O21" s="331"/>
    </row>
    <row r="22" spans="1:15" ht="21" customHeight="1">
      <c r="A22" s="183"/>
      <c r="B22" s="173" t="s">
        <v>30</v>
      </c>
      <c r="D22" s="226">
        <v>-5658</v>
      </c>
      <c r="E22" s="213">
        <v>-5658</v>
      </c>
      <c r="F22" s="212">
        <v>-5658</v>
      </c>
      <c r="G22" s="213">
        <v>-5860</v>
      </c>
      <c r="H22" s="226">
        <v>-5352</v>
      </c>
      <c r="I22" s="226">
        <v>-5386</v>
      </c>
      <c r="J22" s="212">
        <v>-5363</v>
      </c>
      <c r="K22" s="226">
        <v>-5384</v>
      </c>
      <c r="L22" s="226">
        <v>-5186</v>
      </c>
      <c r="M22" s="226">
        <v>-5243</v>
      </c>
      <c r="N22" s="212">
        <v>-8956</v>
      </c>
      <c r="O22" s="331"/>
    </row>
    <row r="23" spans="1:15" ht="21" customHeight="1">
      <c r="A23" s="191" t="s">
        <v>44</v>
      </c>
      <c r="B23" s="192"/>
      <c r="C23" s="191"/>
      <c r="D23" s="230">
        <v>34967</v>
      </c>
      <c r="E23" s="229">
        <v>37490</v>
      </c>
      <c r="F23" s="229">
        <v>41761</v>
      </c>
      <c r="G23" s="229">
        <v>30691</v>
      </c>
      <c r="H23" s="230">
        <v>38294</v>
      </c>
      <c r="I23" s="230">
        <v>27719</v>
      </c>
      <c r="J23" s="229">
        <v>33404</v>
      </c>
      <c r="K23" s="230">
        <v>28806</v>
      </c>
      <c r="L23" s="230">
        <v>35704</v>
      </c>
      <c r="M23" s="230">
        <v>33645</v>
      </c>
      <c r="N23" s="229">
        <v>36734</v>
      </c>
      <c r="O23" s="331"/>
    </row>
    <row r="24" spans="1:15" ht="15" customHeight="1">
      <c r="A24" s="191" t="s">
        <v>204</v>
      </c>
      <c r="B24" s="192"/>
      <c r="C24" s="191"/>
      <c r="D24" s="230">
        <v>41235</v>
      </c>
      <c r="E24" s="229">
        <v>44474</v>
      </c>
      <c r="F24" s="229">
        <v>48346</v>
      </c>
      <c r="G24" s="229">
        <v>39744</v>
      </c>
      <c r="H24" s="230">
        <v>44499</v>
      </c>
      <c r="I24" s="230">
        <v>44013</v>
      </c>
      <c r="J24" s="229">
        <v>44698</v>
      </c>
      <c r="K24" s="230">
        <v>38609</v>
      </c>
      <c r="L24" s="230">
        <v>41091</v>
      </c>
      <c r="M24" s="230">
        <v>39170</v>
      </c>
      <c r="N24" s="229">
        <v>45873</v>
      </c>
      <c r="O24" s="331"/>
    </row>
    <row r="25" spans="1:15" ht="12" customHeight="1">
      <c r="A25" s="302" t="s">
        <v>122</v>
      </c>
      <c r="B25" s="303"/>
      <c r="C25" s="302"/>
      <c r="D25" s="306">
        <v>12425</v>
      </c>
      <c r="E25" s="305">
        <v>15539</v>
      </c>
      <c r="F25" s="304">
        <v>15190</v>
      </c>
      <c r="G25" s="305">
        <v>25241</v>
      </c>
      <c r="H25" s="306">
        <v>9782</v>
      </c>
      <c r="I25" s="306">
        <v>11549</v>
      </c>
      <c r="J25" s="304">
        <v>14418</v>
      </c>
      <c r="K25" s="306">
        <v>29810</v>
      </c>
      <c r="L25" s="306">
        <v>20824</v>
      </c>
      <c r="M25" s="306">
        <v>11215</v>
      </c>
      <c r="N25" s="332">
        <v>14014</v>
      </c>
      <c r="O25" s="331"/>
    </row>
    <row r="26" spans="1:15" ht="12" customHeight="1">
      <c r="A26" s="180"/>
      <c r="C26" s="180"/>
      <c r="D26" s="228"/>
      <c r="E26" s="213"/>
      <c r="F26" s="212"/>
      <c r="G26" s="213"/>
      <c r="H26" s="228"/>
      <c r="I26" s="228"/>
      <c r="J26" s="212"/>
      <c r="K26" s="228"/>
      <c r="L26" s="228"/>
      <c r="M26" s="228"/>
      <c r="N26" s="212"/>
      <c r="O26" s="331"/>
    </row>
    <row r="27" spans="1:15" ht="12" customHeight="1">
      <c r="A27" s="208" t="s">
        <v>123</v>
      </c>
      <c r="B27" s="183"/>
      <c r="D27" s="228"/>
      <c r="E27" s="215"/>
      <c r="F27" s="214"/>
      <c r="G27" s="215"/>
      <c r="H27" s="228"/>
      <c r="I27" s="228"/>
      <c r="J27" s="214"/>
      <c r="K27" s="228"/>
      <c r="L27" s="228"/>
      <c r="M27" s="228"/>
      <c r="N27" s="214"/>
      <c r="O27" s="331"/>
    </row>
    <row r="28" spans="1:15" ht="12" customHeight="1">
      <c r="A28" s="183"/>
      <c r="B28" s="178"/>
      <c r="C28" s="179"/>
      <c r="D28" s="228"/>
      <c r="E28" s="215"/>
      <c r="F28" s="214"/>
      <c r="G28" s="215"/>
      <c r="H28" s="228"/>
      <c r="I28" s="228"/>
      <c r="J28" s="214"/>
      <c r="K28" s="228"/>
      <c r="L28" s="228"/>
      <c r="M28" s="228"/>
      <c r="N28" s="214"/>
      <c r="O28" s="331"/>
    </row>
    <row r="29" spans="1:15" ht="12" customHeight="1">
      <c r="A29" s="177"/>
      <c r="B29" s="178"/>
      <c r="C29" s="33" t="s">
        <v>115</v>
      </c>
      <c r="D29" s="226">
        <v>4471</v>
      </c>
      <c r="E29" s="213">
        <v>4538</v>
      </c>
      <c r="F29" s="212">
        <v>4453</v>
      </c>
      <c r="G29" s="213">
        <v>4297</v>
      </c>
      <c r="H29" s="226">
        <v>4109</v>
      </c>
      <c r="I29" s="226">
        <v>4256</v>
      </c>
      <c r="J29" s="212">
        <v>4148</v>
      </c>
      <c r="K29" s="226">
        <v>4010</v>
      </c>
      <c r="L29" s="226">
        <v>3875</v>
      </c>
      <c r="M29" s="226">
        <v>3899</v>
      </c>
      <c r="N29" s="212">
        <v>3888</v>
      </c>
      <c r="O29" s="331"/>
    </row>
    <row r="30" spans="1:15" ht="12" customHeight="1">
      <c r="A30" s="177"/>
      <c r="B30" s="178"/>
      <c r="C30" s="33" t="s">
        <v>119</v>
      </c>
      <c r="D30" s="226">
        <v>2101</v>
      </c>
      <c r="E30" s="213">
        <v>2169</v>
      </c>
      <c r="F30" s="212">
        <v>2306</v>
      </c>
      <c r="G30" s="213">
        <v>2248</v>
      </c>
      <c r="H30" s="226">
        <v>2163</v>
      </c>
      <c r="I30" s="226">
        <v>2236</v>
      </c>
      <c r="J30" s="212">
        <v>2400</v>
      </c>
      <c r="K30" s="226">
        <v>2313</v>
      </c>
      <c r="L30" s="226">
        <v>2261</v>
      </c>
      <c r="M30" s="226">
        <v>2322</v>
      </c>
      <c r="N30" s="212">
        <v>2330</v>
      </c>
      <c r="O30" s="331"/>
    </row>
    <row r="31" spans="1:15" ht="12" customHeight="1">
      <c r="A31" s="181"/>
      <c r="C31" s="180" t="s">
        <v>120</v>
      </c>
      <c r="D31" s="226">
        <v>1917</v>
      </c>
      <c r="E31" s="213">
        <v>1981</v>
      </c>
      <c r="F31" s="212">
        <v>543</v>
      </c>
      <c r="G31" s="213">
        <v>2970</v>
      </c>
      <c r="H31" s="226">
        <v>1759</v>
      </c>
      <c r="I31" s="226">
        <v>1798</v>
      </c>
      <c r="J31" s="212">
        <v>1809</v>
      </c>
      <c r="K31" s="226">
        <v>2121</v>
      </c>
      <c r="L31" s="226">
        <v>1811</v>
      </c>
      <c r="M31" s="226">
        <v>1746</v>
      </c>
      <c r="N31" s="212">
        <v>1414</v>
      </c>
      <c r="O31" s="331"/>
    </row>
    <row r="32" spans="1:15" ht="12" customHeight="1">
      <c r="A32" s="183"/>
      <c r="B32" s="176" t="s">
        <v>121</v>
      </c>
      <c r="D32" s="228">
        <v>8489</v>
      </c>
      <c r="E32" s="215">
        <v>8688</v>
      </c>
      <c r="F32" s="214">
        <v>7302</v>
      </c>
      <c r="G32" s="215">
        <v>9515</v>
      </c>
      <c r="H32" s="228">
        <v>8031</v>
      </c>
      <c r="I32" s="228">
        <v>8290</v>
      </c>
      <c r="J32" s="214">
        <v>8357</v>
      </c>
      <c r="K32" s="228">
        <v>8444</v>
      </c>
      <c r="L32" s="228">
        <v>7947</v>
      </c>
      <c r="M32" s="228">
        <v>7967</v>
      </c>
      <c r="N32" s="214">
        <v>7632</v>
      </c>
      <c r="O32" s="331"/>
    </row>
    <row r="33" spans="1:15" ht="12" customHeight="1">
      <c r="A33" s="183"/>
      <c r="B33" s="183"/>
      <c r="D33" s="228"/>
      <c r="E33" s="215"/>
      <c r="F33" s="214"/>
      <c r="G33" s="215"/>
      <c r="H33" s="228"/>
      <c r="I33" s="228"/>
      <c r="J33" s="214"/>
      <c r="K33" s="228"/>
      <c r="L33" s="228"/>
      <c r="M33" s="228"/>
      <c r="N33" s="214"/>
      <c r="O33" s="331"/>
    </row>
    <row r="34" spans="1:15" ht="12" customHeight="1">
      <c r="A34" s="177"/>
      <c r="B34" s="178"/>
      <c r="C34" s="33" t="s">
        <v>115</v>
      </c>
      <c r="D34" s="226">
        <v>3054</v>
      </c>
      <c r="E34" s="213">
        <v>2767</v>
      </c>
      <c r="F34" s="212">
        <v>2724</v>
      </c>
      <c r="G34" s="213">
        <v>2678</v>
      </c>
      <c r="H34" s="226">
        <v>2629</v>
      </c>
      <c r="I34" s="226">
        <v>2493</v>
      </c>
      <c r="J34" s="212">
        <v>2432</v>
      </c>
      <c r="K34" s="226">
        <v>2372</v>
      </c>
      <c r="L34" s="226">
        <v>2378</v>
      </c>
      <c r="M34" s="226">
        <v>2241</v>
      </c>
      <c r="N34" s="212">
        <v>2167</v>
      </c>
      <c r="O34" s="331"/>
    </row>
    <row r="35" spans="1:15" ht="12" customHeight="1">
      <c r="A35" s="181"/>
      <c r="C35" s="180" t="s">
        <v>15</v>
      </c>
      <c r="D35" s="226">
        <v>5308</v>
      </c>
      <c r="E35" s="213">
        <v>5216</v>
      </c>
      <c r="F35" s="212">
        <v>5111</v>
      </c>
      <c r="G35" s="213">
        <v>5736</v>
      </c>
      <c r="H35" s="226">
        <v>5020</v>
      </c>
      <c r="I35" s="226">
        <v>4989</v>
      </c>
      <c r="J35" s="212">
        <v>5017</v>
      </c>
      <c r="K35" s="226">
        <v>5082</v>
      </c>
      <c r="L35" s="226">
        <v>4294</v>
      </c>
      <c r="M35" s="226">
        <v>3703</v>
      </c>
      <c r="N35" s="212">
        <f>614+2662+280+150</f>
        <v>3706</v>
      </c>
      <c r="O35" s="331"/>
    </row>
    <row r="36" spans="1:15" ht="12" customHeight="1">
      <c r="A36" s="183"/>
      <c r="B36" s="176" t="s">
        <v>124</v>
      </c>
      <c r="D36" s="228">
        <v>8362</v>
      </c>
      <c r="E36" s="215">
        <v>7983</v>
      </c>
      <c r="F36" s="214">
        <v>7835</v>
      </c>
      <c r="G36" s="215">
        <v>8414</v>
      </c>
      <c r="H36" s="228">
        <v>7649</v>
      </c>
      <c r="I36" s="228">
        <v>7482</v>
      </c>
      <c r="J36" s="214">
        <v>7449</v>
      </c>
      <c r="K36" s="228">
        <v>7454</v>
      </c>
      <c r="L36" s="228">
        <v>6672</v>
      </c>
      <c r="M36" s="228">
        <v>5944</v>
      </c>
      <c r="N36" s="214">
        <v>5873</v>
      </c>
      <c r="O36" s="331"/>
    </row>
    <row r="37" spans="1:15" ht="12" customHeight="1">
      <c r="A37" s="183"/>
      <c r="B37" s="183"/>
      <c r="D37" s="228"/>
      <c r="E37" s="215"/>
      <c r="F37" s="214"/>
      <c r="G37" s="215"/>
      <c r="H37" s="228"/>
      <c r="I37" s="228"/>
      <c r="J37" s="214"/>
      <c r="K37" s="228"/>
      <c r="L37" s="228"/>
      <c r="M37" s="228"/>
      <c r="N37" s="214"/>
      <c r="O37" s="331"/>
    </row>
    <row r="38" spans="1:15" ht="12" customHeight="1">
      <c r="A38" s="183"/>
      <c r="B38" s="176" t="s">
        <v>125</v>
      </c>
      <c r="D38" s="228">
        <v>12524</v>
      </c>
      <c r="E38" s="215">
        <v>12397</v>
      </c>
      <c r="F38" s="214">
        <v>11381</v>
      </c>
      <c r="G38" s="215">
        <v>14979</v>
      </c>
      <c r="H38" s="228">
        <v>12391</v>
      </c>
      <c r="I38" s="228">
        <v>10457</v>
      </c>
      <c r="J38" s="214">
        <v>14970</v>
      </c>
      <c r="K38" s="228">
        <v>21263</v>
      </c>
      <c r="L38" s="228">
        <v>13214</v>
      </c>
      <c r="M38" s="228">
        <v>13686</v>
      </c>
      <c r="N38" s="214">
        <v>12862</v>
      </c>
      <c r="O38" s="331"/>
    </row>
    <row r="39" spans="1:15" ht="12" customHeight="1">
      <c r="A39" s="177"/>
      <c r="B39" s="179"/>
      <c r="D39" s="213"/>
      <c r="E39" s="215"/>
      <c r="F39" s="214"/>
      <c r="G39" s="215"/>
      <c r="H39" s="213"/>
      <c r="I39" s="213"/>
      <c r="J39" s="214"/>
      <c r="K39" s="213"/>
      <c r="L39" s="213"/>
      <c r="M39" s="213"/>
      <c r="N39" s="214"/>
      <c r="O39" s="331"/>
    </row>
    <row r="40" spans="1:15" ht="12" customHeight="1">
      <c r="A40" s="193" t="s">
        <v>25</v>
      </c>
      <c r="B40" s="192"/>
      <c r="C40" s="190"/>
      <c r="D40" s="229">
        <v>29375</v>
      </c>
      <c r="E40" s="230">
        <v>29068</v>
      </c>
      <c r="F40" s="230">
        <v>26518</v>
      </c>
      <c r="G40" s="230">
        <v>32908</v>
      </c>
      <c r="H40" s="229">
        <v>28071</v>
      </c>
      <c r="I40" s="229">
        <v>26229</v>
      </c>
      <c r="J40" s="230">
        <v>30776</v>
      </c>
      <c r="K40" s="229">
        <v>37161</v>
      </c>
      <c r="L40" s="229">
        <v>27833</v>
      </c>
      <c r="M40" s="229">
        <v>27597</v>
      </c>
      <c r="N40" s="230">
        <v>26367</v>
      </c>
      <c r="O40" s="331"/>
    </row>
    <row r="41" spans="1:15" ht="12" customHeight="1">
      <c r="A41" s="179"/>
      <c r="B41" s="173"/>
      <c r="D41" s="215"/>
      <c r="E41" s="228"/>
      <c r="F41" s="231"/>
      <c r="G41" s="228"/>
      <c r="H41" s="215"/>
      <c r="I41" s="215"/>
      <c r="J41" s="231"/>
      <c r="K41" s="215"/>
      <c r="L41" s="215"/>
      <c r="M41" s="215"/>
      <c r="N41" s="231"/>
      <c r="O41" s="331"/>
    </row>
    <row r="42" spans="1:15" ht="12" customHeight="1">
      <c r="A42" s="179"/>
      <c r="B42" s="173" t="s">
        <v>30</v>
      </c>
      <c r="D42" s="213">
        <v>-1032</v>
      </c>
      <c r="E42" s="226">
        <v>-1032</v>
      </c>
      <c r="F42" s="227">
        <v>-1032</v>
      </c>
      <c r="G42" s="226">
        <v>-1040</v>
      </c>
      <c r="H42" s="213">
        <v>-989</v>
      </c>
      <c r="I42" s="213">
        <v>-959</v>
      </c>
      <c r="J42" s="227">
        <v>-957</v>
      </c>
      <c r="K42" s="213">
        <v>-960</v>
      </c>
      <c r="L42" s="213">
        <v>-899</v>
      </c>
      <c r="M42" s="213">
        <v>-893</v>
      </c>
      <c r="N42" s="227">
        <v>-1548</v>
      </c>
      <c r="O42" s="331"/>
    </row>
    <row r="43" spans="1:15" ht="12" customHeight="1">
      <c r="A43" s="193" t="s">
        <v>44</v>
      </c>
      <c r="B43" s="192"/>
      <c r="C43" s="190"/>
      <c r="D43" s="229">
        <v>4008</v>
      </c>
      <c r="E43" s="230">
        <v>4171</v>
      </c>
      <c r="F43" s="230">
        <v>2611</v>
      </c>
      <c r="G43" s="230">
        <v>3966</v>
      </c>
      <c r="H43" s="229">
        <v>3853</v>
      </c>
      <c r="I43" s="229">
        <v>4441</v>
      </c>
      <c r="J43" s="230">
        <v>4253</v>
      </c>
      <c r="K43" s="229">
        <v>5897</v>
      </c>
      <c r="L43" s="229">
        <v>4948</v>
      </c>
      <c r="M43" s="229">
        <v>4269</v>
      </c>
      <c r="N43" s="230">
        <v>4439</v>
      </c>
      <c r="O43" s="331"/>
    </row>
    <row r="44" spans="1:15" ht="13.5" customHeight="1">
      <c r="A44" s="191" t="s">
        <v>204</v>
      </c>
      <c r="B44" s="192"/>
      <c r="C44" s="191"/>
      <c r="D44" s="229">
        <v>5062</v>
      </c>
      <c r="E44" s="229">
        <v>5113</v>
      </c>
      <c r="F44" s="229">
        <v>3926</v>
      </c>
      <c r="G44" s="229">
        <v>5811</v>
      </c>
      <c r="H44" s="229">
        <v>4906</v>
      </c>
      <c r="I44" s="229">
        <v>5393</v>
      </c>
      <c r="J44" s="229">
        <v>5329</v>
      </c>
      <c r="K44" s="229">
        <v>6906</v>
      </c>
      <c r="L44" s="229">
        <v>6095</v>
      </c>
      <c r="M44" s="229">
        <v>5357</v>
      </c>
      <c r="N44" s="229">
        <v>6059</v>
      </c>
      <c r="O44" s="331"/>
    </row>
    <row r="45" spans="1:15" ht="12" customHeight="1">
      <c r="A45" s="302" t="s">
        <v>122</v>
      </c>
      <c r="B45" s="303"/>
      <c r="C45" s="302"/>
      <c r="D45" s="305">
        <v>659</v>
      </c>
      <c r="E45" s="305">
        <v>928</v>
      </c>
      <c r="F45" s="304">
        <v>689</v>
      </c>
      <c r="G45" s="305">
        <v>1283</v>
      </c>
      <c r="H45" s="305">
        <v>423</v>
      </c>
      <c r="I45" s="305">
        <v>791</v>
      </c>
      <c r="J45" s="304">
        <v>798</v>
      </c>
      <c r="K45" s="305">
        <v>2277</v>
      </c>
      <c r="L45" s="305">
        <v>738</v>
      </c>
      <c r="M45" s="305">
        <v>1099</v>
      </c>
      <c r="N45" s="304">
        <v>1087</v>
      </c>
      <c r="O45" s="331"/>
    </row>
    <row r="46" spans="1:15" ht="12" customHeight="1">
      <c r="A46" s="181"/>
      <c r="D46" s="213"/>
      <c r="E46" s="213"/>
      <c r="F46" s="212"/>
      <c r="G46" s="213"/>
      <c r="H46" s="213"/>
      <c r="I46" s="213"/>
      <c r="J46" s="212"/>
      <c r="K46" s="213"/>
      <c r="L46" s="213"/>
      <c r="M46" s="213"/>
      <c r="N46" s="212"/>
      <c r="O46" s="331"/>
    </row>
    <row r="47" spans="1:15" ht="12" customHeight="1">
      <c r="A47" s="208" t="s">
        <v>126</v>
      </c>
      <c r="B47" s="178"/>
      <c r="D47" s="215"/>
      <c r="E47" s="215"/>
      <c r="F47" s="214"/>
      <c r="G47" s="215"/>
      <c r="H47" s="215"/>
      <c r="I47" s="215"/>
      <c r="J47" s="214"/>
      <c r="K47" s="215"/>
      <c r="L47" s="215"/>
      <c r="M47" s="215"/>
      <c r="N47" s="214"/>
      <c r="O47" s="331"/>
    </row>
    <row r="48" spans="1:15" ht="12" customHeight="1">
      <c r="A48" s="181"/>
      <c r="B48" s="178"/>
      <c r="C48" s="173"/>
      <c r="D48" s="215"/>
      <c r="E48" s="215"/>
      <c r="F48" s="214"/>
      <c r="G48" s="215"/>
      <c r="H48" s="215"/>
      <c r="I48" s="215"/>
      <c r="J48" s="214"/>
      <c r="K48" s="215"/>
      <c r="L48" s="215"/>
      <c r="M48" s="215"/>
      <c r="N48" s="214"/>
      <c r="O48" s="331"/>
    </row>
    <row r="49" spans="1:15" ht="12" customHeight="1">
      <c r="A49" s="183"/>
      <c r="B49" s="176" t="s">
        <v>121</v>
      </c>
      <c r="D49" s="228">
        <v>10186</v>
      </c>
      <c r="E49" s="215">
        <v>10770</v>
      </c>
      <c r="F49" s="214">
        <v>11656</v>
      </c>
      <c r="G49" s="215">
        <v>9792</v>
      </c>
      <c r="H49" s="228">
        <v>8752</v>
      </c>
      <c r="I49" s="228">
        <v>8944</v>
      </c>
      <c r="J49" s="214">
        <v>9958</v>
      </c>
      <c r="K49" s="228">
        <v>9972</v>
      </c>
      <c r="L49" s="228">
        <v>8148</v>
      </c>
      <c r="M49" s="228">
        <v>8383</v>
      </c>
      <c r="N49" s="214">
        <v>9093</v>
      </c>
      <c r="O49" s="331"/>
    </row>
    <row r="50" spans="1:15" ht="12" customHeight="1">
      <c r="A50" s="183"/>
      <c r="B50" s="176" t="s">
        <v>118</v>
      </c>
      <c r="D50" s="228">
        <v>8198</v>
      </c>
      <c r="E50" s="215">
        <v>8823</v>
      </c>
      <c r="F50" s="214">
        <v>9137</v>
      </c>
      <c r="G50" s="215">
        <v>9036</v>
      </c>
      <c r="H50" s="228">
        <v>8374</v>
      </c>
      <c r="I50" s="228">
        <v>8079</v>
      </c>
      <c r="J50" s="214">
        <v>8263</v>
      </c>
      <c r="K50" s="228">
        <v>9017</v>
      </c>
      <c r="L50" s="228">
        <v>8181</v>
      </c>
      <c r="M50" s="228">
        <v>7947</v>
      </c>
      <c r="N50" s="214">
        <f>7385+92</f>
        <v>7477</v>
      </c>
      <c r="O50" s="331"/>
    </row>
    <row r="51" spans="1:15" ht="12" customHeight="1">
      <c r="A51" s="173"/>
      <c r="B51" s="178"/>
      <c r="C51" s="173"/>
      <c r="D51" s="215"/>
      <c r="E51" s="215"/>
      <c r="F51" s="214"/>
      <c r="G51" s="215"/>
      <c r="H51" s="215"/>
      <c r="I51" s="215"/>
      <c r="J51" s="214"/>
      <c r="K51" s="215"/>
      <c r="L51" s="215"/>
      <c r="M51" s="215"/>
      <c r="N51" s="214"/>
      <c r="O51" s="331"/>
    </row>
    <row r="52" spans="1:15" ht="12" customHeight="1">
      <c r="A52" s="191" t="s">
        <v>25</v>
      </c>
      <c r="B52" s="194"/>
      <c r="C52" s="190"/>
      <c r="D52" s="230">
        <v>18384</v>
      </c>
      <c r="E52" s="229">
        <v>19593</v>
      </c>
      <c r="F52" s="229">
        <v>20793</v>
      </c>
      <c r="G52" s="229">
        <v>18828</v>
      </c>
      <c r="H52" s="230">
        <v>17126</v>
      </c>
      <c r="I52" s="230">
        <v>17023</v>
      </c>
      <c r="J52" s="229">
        <v>18221</v>
      </c>
      <c r="K52" s="230">
        <v>18989</v>
      </c>
      <c r="L52" s="230">
        <v>16329</v>
      </c>
      <c r="M52" s="230">
        <v>16330</v>
      </c>
      <c r="N52" s="229">
        <v>16570</v>
      </c>
      <c r="O52" s="331"/>
    </row>
    <row r="53" spans="1:15" ht="12" customHeight="1">
      <c r="A53" s="178"/>
      <c r="B53" s="173"/>
      <c r="C53" s="181"/>
      <c r="D53" s="215"/>
      <c r="E53" s="215"/>
      <c r="F53" s="214"/>
      <c r="G53" s="215"/>
      <c r="H53" s="215"/>
      <c r="I53" s="215"/>
      <c r="J53" s="214"/>
      <c r="K53" s="215"/>
      <c r="L53" s="215"/>
      <c r="M53" s="215"/>
      <c r="N53" s="214"/>
      <c r="O53" s="331"/>
    </row>
    <row r="54" spans="1:15" ht="12" customHeight="1">
      <c r="A54" s="191" t="s">
        <v>44</v>
      </c>
      <c r="B54" s="194"/>
      <c r="C54" s="190"/>
      <c r="D54" s="230">
        <v>8436</v>
      </c>
      <c r="E54" s="229">
        <v>11062</v>
      </c>
      <c r="F54" s="229">
        <v>11883</v>
      </c>
      <c r="G54" s="229">
        <v>8867</v>
      </c>
      <c r="H54" s="230">
        <v>9221</v>
      </c>
      <c r="I54" s="230">
        <v>9147</v>
      </c>
      <c r="J54" s="229">
        <v>10285</v>
      </c>
      <c r="K54" s="230">
        <v>9261</v>
      </c>
      <c r="L54" s="230">
        <v>7622</v>
      </c>
      <c r="M54" s="230">
        <v>8363</v>
      </c>
      <c r="N54" s="229">
        <v>11994</v>
      </c>
      <c r="O54" s="331"/>
    </row>
    <row r="55" spans="1:15" ht="15.75" customHeight="1">
      <c r="A55" s="191" t="s">
        <v>204</v>
      </c>
      <c r="B55" s="192"/>
      <c r="C55" s="191"/>
      <c r="D55" s="229">
        <v>8456</v>
      </c>
      <c r="E55" s="229">
        <v>11079</v>
      </c>
      <c r="F55" s="229">
        <v>11953</v>
      </c>
      <c r="G55" s="229">
        <v>9127</v>
      </c>
      <c r="H55" s="229">
        <v>9283</v>
      </c>
      <c r="I55" s="229">
        <v>9147</v>
      </c>
      <c r="J55" s="229">
        <v>10285</v>
      </c>
      <c r="K55" s="229">
        <v>9261</v>
      </c>
      <c r="L55" s="229">
        <v>7638</v>
      </c>
      <c r="M55" s="229">
        <v>8363</v>
      </c>
      <c r="N55" s="229">
        <v>12079</v>
      </c>
      <c r="O55" s="331"/>
    </row>
    <row r="56" spans="1:15" ht="12" customHeight="1">
      <c r="A56" s="302" t="s">
        <v>122</v>
      </c>
      <c r="B56" s="303"/>
      <c r="C56" s="302"/>
      <c r="D56" s="305">
        <v>1868</v>
      </c>
      <c r="E56" s="305">
        <v>3220</v>
      </c>
      <c r="F56" s="304">
        <v>2160</v>
      </c>
      <c r="G56" s="305">
        <v>7960</v>
      </c>
      <c r="H56" s="305">
        <v>1421</v>
      </c>
      <c r="I56" s="305">
        <v>1217</v>
      </c>
      <c r="J56" s="304">
        <v>1679</v>
      </c>
      <c r="K56" s="305">
        <v>5644</v>
      </c>
      <c r="L56" s="305">
        <v>1352</v>
      </c>
      <c r="M56" s="305">
        <v>2987</v>
      </c>
      <c r="N56" s="304">
        <v>14152</v>
      </c>
      <c r="O56" s="331"/>
    </row>
    <row r="57" spans="1:15" ht="12" customHeight="1">
      <c r="A57" s="181"/>
      <c r="C57" s="181"/>
      <c r="D57" s="125"/>
      <c r="E57" s="215"/>
      <c r="F57" s="214"/>
      <c r="G57" s="215"/>
      <c r="H57" s="125"/>
      <c r="I57" s="125"/>
      <c r="J57" s="214"/>
      <c r="K57" s="125"/>
      <c r="L57" s="125"/>
      <c r="M57" s="125"/>
      <c r="N57" s="214"/>
      <c r="O57" s="331"/>
    </row>
    <row r="58" spans="1:15" ht="12" customHeight="1">
      <c r="A58" s="208" t="s">
        <v>127</v>
      </c>
      <c r="C58" s="183"/>
      <c r="D58" s="125"/>
      <c r="E58" s="125"/>
      <c r="F58" s="124"/>
      <c r="G58" s="125"/>
      <c r="H58" s="125"/>
      <c r="I58" s="125"/>
      <c r="J58" s="124"/>
      <c r="K58" s="125"/>
      <c r="L58" s="125"/>
      <c r="M58" s="125"/>
      <c r="N58" s="124"/>
      <c r="O58" s="331"/>
    </row>
    <row r="59" spans="1:15" ht="12" customHeight="1">
      <c r="A59" s="183"/>
      <c r="C59" s="183"/>
      <c r="D59" s="125"/>
      <c r="E59" s="125"/>
      <c r="F59" s="124"/>
      <c r="G59" s="125"/>
      <c r="H59" s="125"/>
      <c r="I59" s="125"/>
      <c r="J59" s="124"/>
      <c r="K59" s="125"/>
      <c r="L59" s="125"/>
      <c r="M59" s="125"/>
      <c r="N59" s="124"/>
      <c r="O59" s="331"/>
    </row>
    <row r="60" spans="1:15" ht="12" customHeight="1">
      <c r="A60" s="183"/>
      <c r="B60" s="176" t="s">
        <v>121</v>
      </c>
      <c r="D60" s="228">
        <v>3349</v>
      </c>
      <c r="E60" s="215">
        <v>3473</v>
      </c>
      <c r="F60" s="214">
        <v>4707</v>
      </c>
      <c r="G60" s="215">
        <v>3679</v>
      </c>
      <c r="H60" s="228">
        <v>3257</v>
      </c>
      <c r="I60" s="228">
        <v>3603</v>
      </c>
      <c r="J60" s="214">
        <v>4546</v>
      </c>
      <c r="K60" s="228">
        <v>3715</v>
      </c>
      <c r="L60" s="228">
        <v>3383</v>
      </c>
      <c r="M60" s="228">
        <v>3687</v>
      </c>
      <c r="N60" s="214">
        <v>4282</v>
      </c>
      <c r="O60" s="331"/>
    </row>
    <row r="61" spans="1:15" ht="12" customHeight="1">
      <c r="A61" s="183"/>
      <c r="B61" s="176" t="s">
        <v>118</v>
      </c>
      <c r="D61" s="228">
        <v>4099</v>
      </c>
      <c r="E61" s="215">
        <v>4291</v>
      </c>
      <c r="F61" s="214">
        <v>4849</v>
      </c>
      <c r="G61" s="215">
        <v>4427</v>
      </c>
      <c r="H61" s="228">
        <v>4102</v>
      </c>
      <c r="I61" s="228">
        <v>4179</v>
      </c>
      <c r="J61" s="214">
        <v>4563</v>
      </c>
      <c r="K61" s="228">
        <v>4732</v>
      </c>
      <c r="L61" s="228">
        <v>4487</v>
      </c>
      <c r="M61" s="228">
        <v>4562</v>
      </c>
      <c r="N61" s="214">
        <v>4793</v>
      </c>
      <c r="O61" s="331"/>
    </row>
    <row r="62" spans="1:15" ht="12" customHeight="1">
      <c r="A62" s="173"/>
      <c r="B62" s="178"/>
      <c r="C62" s="173"/>
      <c r="D62" s="131"/>
      <c r="E62" s="215"/>
      <c r="F62" s="214"/>
      <c r="G62" s="215"/>
      <c r="H62" s="131"/>
      <c r="I62" s="131"/>
      <c r="J62" s="214"/>
      <c r="K62" s="131"/>
      <c r="L62" s="131"/>
      <c r="M62" s="131"/>
      <c r="N62" s="214"/>
      <c r="O62" s="331"/>
    </row>
    <row r="63" spans="1:15" ht="12" customHeight="1">
      <c r="A63" s="191" t="s">
        <v>25</v>
      </c>
      <c r="B63" s="194"/>
      <c r="C63" s="190"/>
      <c r="D63" s="230">
        <v>7448</v>
      </c>
      <c r="E63" s="229">
        <v>7764</v>
      </c>
      <c r="F63" s="229">
        <v>9556</v>
      </c>
      <c r="G63" s="229">
        <v>8106</v>
      </c>
      <c r="H63" s="230">
        <v>7359</v>
      </c>
      <c r="I63" s="230">
        <v>7782</v>
      </c>
      <c r="J63" s="229">
        <v>9109</v>
      </c>
      <c r="K63" s="230">
        <v>8447</v>
      </c>
      <c r="L63" s="230">
        <v>7870</v>
      </c>
      <c r="M63" s="230">
        <v>8249</v>
      </c>
      <c r="N63" s="229">
        <v>9075</v>
      </c>
      <c r="O63" s="331"/>
    </row>
    <row r="64" spans="1:15" ht="12" customHeight="1">
      <c r="A64" s="178"/>
      <c r="B64" s="173"/>
      <c r="C64" s="173"/>
      <c r="D64" s="131"/>
      <c r="E64" s="218"/>
      <c r="F64" s="217"/>
      <c r="G64" s="218"/>
      <c r="H64" s="131"/>
      <c r="I64" s="131"/>
      <c r="J64" s="217"/>
      <c r="K64" s="131"/>
      <c r="L64" s="131"/>
      <c r="M64" s="131"/>
      <c r="N64" s="217"/>
      <c r="O64" s="331"/>
    </row>
    <row r="65" spans="1:15" ht="12" customHeight="1">
      <c r="A65" s="191" t="s">
        <v>44</v>
      </c>
      <c r="B65" s="194"/>
      <c r="C65" s="190"/>
      <c r="D65" s="230">
        <v>1810</v>
      </c>
      <c r="E65" s="229">
        <v>2838</v>
      </c>
      <c r="F65" s="229">
        <v>4122</v>
      </c>
      <c r="G65" s="229">
        <v>2600</v>
      </c>
      <c r="H65" s="230">
        <v>1872</v>
      </c>
      <c r="I65" s="230">
        <v>3250</v>
      </c>
      <c r="J65" s="229">
        <v>3656</v>
      </c>
      <c r="K65" s="230">
        <v>2675</v>
      </c>
      <c r="L65" s="230">
        <v>3195</v>
      </c>
      <c r="M65" s="230">
        <v>3244</v>
      </c>
      <c r="N65" s="229">
        <v>3514</v>
      </c>
      <c r="O65" s="331"/>
    </row>
    <row r="66" spans="1:15" ht="13.5" customHeight="1">
      <c r="A66" s="191" t="s">
        <v>204</v>
      </c>
      <c r="B66" s="192"/>
      <c r="C66" s="191"/>
      <c r="D66" s="229">
        <v>2699</v>
      </c>
      <c r="E66" s="229">
        <v>2871</v>
      </c>
      <c r="F66" s="229">
        <v>4125</v>
      </c>
      <c r="G66" s="229">
        <v>2600</v>
      </c>
      <c r="H66" s="229">
        <v>2790</v>
      </c>
      <c r="I66" s="229">
        <v>3250</v>
      </c>
      <c r="J66" s="229">
        <v>3656</v>
      </c>
      <c r="K66" s="229">
        <v>2910</v>
      </c>
      <c r="L66" s="229">
        <v>3195</v>
      </c>
      <c r="M66" s="229">
        <v>3244</v>
      </c>
      <c r="N66" s="229">
        <v>3514</v>
      </c>
      <c r="O66" s="331"/>
    </row>
    <row r="67" spans="1:15" ht="12" customHeight="1">
      <c r="A67" s="302" t="s">
        <v>122</v>
      </c>
      <c r="B67" s="303"/>
      <c r="C67" s="302"/>
      <c r="D67" s="305">
        <v>603</v>
      </c>
      <c r="E67" s="305">
        <v>682</v>
      </c>
      <c r="F67" s="304">
        <v>450</v>
      </c>
      <c r="G67" s="305">
        <v>2904</v>
      </c>
      <c r="H67" s="305">
        <v>400</v>
      </c>
      <c r="I67" s="305">
        <v>992</v>
      </c>
      <c r="J67" s="304">
        <v>489</v>
      </c>
      <c r="K67" s="305">
        <v>2254</v>
      </c>
      <c r="L67" s="305">
        <v>927</v>
      </c>
      <c r="M67" s="305">
        <v>1038</v>
      </c>
      <c r="N67" s="304">
        <v>862</v>
      </c>
      <c r="O67" s="331"/>
    </row>
    <row r="68" spans="1:15" ht="12" customHeight="1">
      <c r="A68" s="183"/>
      <c r="B68" s="173"/>
      <c r="C68" s="183"/>
      <c r="D68" s="216"/>
      <c r="E68" s="216"/>
      <c r="F68" s="219"/>
      <c r="G68" s="216"/>
      <c r="H68" s="216"/>
      <c r="I68" s="216"/>
      <c r="J68" s="219"/>
      <c r="K68" s="216"/>
      <c r="L68" s="216"/>
      <c r="M68" s="216"/>
      <c r="N68" s="219"/>
      <c r="O68" s="331"/>
    </row>
    <row r="69" spans="1:15" ht="12" customHeight="1">
      <c r="A69" s="209" t="s">
        <v>128</v>
      </c>
      <c r="C69" s="180"/>
      <c r="D69" s="221"/>
      <c r="E69" s="221"/>
      <c r="F69" s="220"/>
      <c r="G69" s="221"/>
      <c r="H69" s="221"/>
      <c r="I69" s="221"/>
      <c r="J69" s="220"/>
      <c r="K69" s="221"/>
      <c r="L69" s="221"/>
      <c r="M69" s="221"/>
      <c r="N69" s="220"/>
      <c r="O69" s="331"/>
    </row>
    <row r="70" spans="1:15" ht="12" customHeight="1">
      <c r="A70" s="178" t="s">
        <v>129</v>
      </c>
      <c r="B70" s="179"/>
      <c r="C70" s="177"/>
      <c r="D70" s="223">
        <v>269.89999999999998</v>
      </c>
      <c r="E70" s="223">
        <v>272.68</v>
      </c>
      <c r="F70" s="222">
        <v>284.51</v>
      </c>
      <c r="G70" s="223">
        <v>278.76</v>
      </c>
      <c r="H70" s="223">
        <v>272.64</v>
      </c>
      <c r="I70" s="223">
        <v>265.54000000000002</v>
      </c>
      <c r="J70" s="222">
        <v>273.45</v>
      </c>
      <c r="K70" s="223">
        <v>304.7</v>
      </c>
      <c r="L70" s="223">
        <v>295.64999999999998</v>
      </c>
      <c r="M70" s="223">
        <v>293.3</v>
      </c>
      <c r="N70" s="222">
        <v>282.74</v>
      </c>
      <c r="O70" s="331"/>
    </row>
    <row r="71" spans="1:15" ht="12" customHeight="1" thickBot="1">
      <c r="A71" s="196" t="s">
        <v>130</v>
      </c>
      <c r="B71" s="197"/>
      <c r="C71" s="198"/>
      <c r="D71" s="225">
        <v>4.4000000000000004</v>
      </c>
      <c r="E71" s="225">
        <v>4.43</v>
      </c>
      <c r="F71" s="224">
        <v>4.62</v>
      </c>
      <c r="G71" s="225">
        <v>4.53</v>
      </c>
      <c r="H71" s="225">
        <v>4.43</v>
      </c>
      <c r="I71" s="225">
        <v>4.3099999999999996</v>
      </c>
      <c r="J71" s="224">
        <v>4.4400000000000004</v>
      </c>
      <c r="K71" s="225">
        <v>4.95</v>
      </c>
      <c r="L71" s="225">
        <v>4.8099999999999996</v>
      </c>
      <c r="M71" s="225">
        <v>4.76</v>
      </c>
      <c r="N71" s="224">
        <v>4.5999999999999996</v>
      </c>
      <c r="O71" s="331"/>
    </row>
    <row r="72" spans="1:15" s="6" customFormat="1" ht="15.75" customHeight="1">
      <c r="A72" s="210" t="s">
        <v>205</v>
      </c>
      <c r="B72" s="210"/>
      <c r="C72" s="210"/>
      <c r="D72" s="176"/>
      <c r="E72" s="210"/>
      <c r="F72" s="210"/>
      <c r="G72" s="210"/>
      <c r="H72" s="176"/>
      <c r="I72" s="176"/>
      <c r="J72" s="210"/>
      <c r="K72" s="176"/>
      <c r="L72" s="176"/>
      <c r="M72" s="176"/>
      <c r="N72" s="210"/>
    </row>
    <row r="73" spans="1:15" s="6" customFormat="1" ht="12.75" customHeight="1">
      <c r="A73" s="211"/>
      <c r="B73" s="211"/>
      <c r="C73" s="211"/>
      <c r="D73" s="176"/>
      <c r="E73" s="211"/>
      <c r="F73" s="211"/>
      <c r="G73" s="211"/>
      <c r="H73" s="176"/>
      <c r="I73" s="176"/>
      <c r="J73" s="211"/>
      <c r="K73" s="176"/>
      <c r="L73" s="176"/>
      <c r="M73" s="176"/>
      <c r="N73" s="211"/>
    </row>
    <row r="74" spans="1:15" s="6" customFormat="1">
      <c r="A74" s="177"/>
      <c r="B74" s="178"/>
      <c r="C74" s="179"/>
      <c r="D74" s="176"/>
      <c r="E74" s="174"/>
      <c r="F74" s="174"/>
      <c r="G74" s="174"/>
      <c r="H74" s="176"/>
      <c r="I74" s="176"/>
      <c r="J74" s="174"/>
      <c r="K74" s="176"/>
      <c r="L74" s="176"/>
      <c r="M74" s="176"/>
      <c r="N74" s="174"/>
    </row>
    <row r="75" spans="1:15">
      <c r="A75" s="180"/>
      <c r="C75" s="180"/>
      <c r="E75" s="33"/>
      <c r="F75" s="33"/>
      <c r="G75" s="33"/>
      <c r="J75" s="33"/>
      <c r="N75" s="33"/>
    </row>
    <row r="76" spans="1:15">
      <c r="A76" s="181"/>
      <c r="C76" s="180"/>
      <c r="E76" s="175"/>
      <c r="F76" s="175"/>
      <c r="G76" s="175"/>
      <c r="J76" s="175"/>
      <c r="N76" s="175"/>
    </row>
  </sheetData>
  <pageMargins left="0.74803149606299202" right="0.74803149606299202" top="0.98425196850393704" bottom="0.98425196850393704" header="0.511811023622047" footer="0.511811023622047"/>
  <pageSetup paperSize="9" scale="53" orientation="landscape" r:id="rId1"/>
  <headerFooter alignWithMargins="0"/>
  <colBreaks count="1" manualBreakCount="1">
    <brk id="7" max="7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H197"/>
  <sheetViews>
    <sheetView workbookViewId="0"/>
  </sheetViews>
  <sheetFormatPr defaultRowHeight="12.75"/>
  <cols>
    <col min="1" max="1" width="59.85546875" style="78" customWidth="1"/>
    <col min="2" max="8" width="12.7109375" style="78" customWidth="1"/>
    <col min="9" max="16384" width="9.140625" style="317"/>
  </cols>
  <sheetData>
    <row r="1" spans="1:8">
      <c r="A1" s="253" t="s">
        <v>131</v>
      </c>
      <c r="B1" s="199">
        <v>2011</v>
      </c>
      <c r="C1" s="199">
        <v>2011</v>
      </c>
      <c r="D1" s="199">
        <v>2011</v>
      </c>
      <c r="E1" s="199">
        <v>2011</v>
      </c>
      <c r="F1" s="199">
        <v>2012</v>
      </c>
      <c r="G1" s="199">
        <v>2012</v>
      </c>
      <c r="H1" s="199">
        <v>2012</v>
      </c>
    </row>
    <row r="2" spans="1:8">
      <c r="A2" s="250"/>
      <c r="B2" s="119" t="s">
        <v>217</v>
      </c>
      <c r="C2" s="119" t="s">
        <v>218</v>
      </c>
      <c r="D2" s="119" t="s">
        <v>219</v>
      </c>
      <c r="E2" s="119" t="s">
        <v>220</v>
      </c>
      <c r="F2" s="119" t="s">
        <v>217</v>
      </c>
      <c r="G2" s="119" t="s">
        <v>218</v>
      </c>
      <c r="H2" s="119" t="s">
        <v>219</v>
      </c>
    </row>
    <row r="3" spans="1:8">
      <c r="A3" s="250"/>
      <c r="B3" s="319" t="s">
        <v>221</v>
      </c>
      <c r="C3" s="319" t="s">
        <v>221</v>
      </c>
      <c r="D3" s="319" t="s">
        <v>221</v>
      </c>
      <c r="E3" s="319" t="s">
        <v>221</v>
      </c>
      <c r="F3" s="319" t="s">
        <v>221</v>
      </c>
      <c r="G3" s="319" t="s">
        <v>221</v>
      </c>
      <c r="H3" s="319" t="s">
        <v>221</v>
      </c>
    </row>
    <row r="4" spans="1:8">
      <c r="A4" s="256" t="s">
        <v>132</v>
      </c>
      <c r="B4" s="201"/>
      <c r="C4" s="201"/>
      <c r="D4" s="201"/>
      <c r="E4" s="201"/>
      <c r="F4" s="201"/>
      <c r="G4" s="201"/>
      <c r="H4" s="201"/>
    </row>
    <row r="5" spans="1:8">
      <c r="A5" s="234"/>
      <c r="B5" s="258"/>
      <c r="C5" s="258"/>
      <c r="D5" s="257"/>
      <c r="E5" s="258"/>
      <c r="F5" s="258"/>
      <c r="G5" s="258"/>
      <c r="H5" s="257"/>
    </row>
    <row r="6" spans="1:8">
      <c r="A6" s="233" t="s">
        <v>45</v>
      </c>
      <c r="B6" s="260">
        <v>0.374</v>
      </c>
      <c r="C6" s="260">
        <v>0.31</v>
      </c>
      <c r="D6" s="259">
        <v>0.33900000000000002</v>
      </c>
      <c r="E6" s="260">
        <v>0.29299999999999998</v>
      </c>
      <c r="F6" s="260">
        <v>0.35199999999999998</v>
      </c>
      <c r="G6" s="260">
        <v>0.34100000000000003</v>
      </c>
      <c r="H6" s="259">
        <v>0.377</v>
      </c>
    </row>
    <row r="7" spans="1:8">
      <c r="A7" s="233" t="s">
        <v>133</v>
      </c>
      <c r="B7" s="260">
        <v>0.20499999999999999</v>
      </c>
      <c r="C7" s="260">
        <v>0.14299999999999999</v>
      </c>
      <c r="D7" s="259">
        <v>0.18099999999999999</v>
      </c>
      <c r="E7" s="260">
        <v>-8.8999999999999996E-2</v>
      </c>
      <c r="F7" s="260">
        <v>0.17899999999999999</v>
      </c>
      <c r="G7" s="260">
        <v>0.16200000000000001</v>
      </c>
      <c r="H7" s="259">
        <v>0.20100000000000001</v>
      </c>
    </row>
    <row r="8" spans="1:8">
      <c r="A8" s="233" t="s">
        <v>134</v>
      </c>
      <c r="B8" s="260">
        <v>0.106</v>
      </c>
      <c r="C8" s="260">
        <v>0.03</v>
      </c>
      <c r="D8" s="259">
        <v>8.7999999999999995E-2</v>
      </c>
      <c r="E8" s="260">
        <v>-0.253</v>
      </c>
      <c r="F8" s="260">
        <v>8.8999999999999996E-2</v>
      </c>
      <c r="G8" s="260">
        <v>7.2999999999999995E-2</v>
      </c>
      <c r="H8" s="259">
        <v>9.8000000000000004E-2</v>
      </c>
    </row>
    <row r="9" spans="1:8">
      <c r="A9" s="233" t="s">
        <v>135</v>
      </c>
      <c r="B9" s="260"/>
      <c r="C9" s="260"/>
      <c r="D9" s="259"/>
      <c r="E9" s="260"/>
      <c r="F9" s="260"/>
      <c r="G9" s="260"/>
      <c r="H9" s="259"/>
    </row>
    <row r="10" spans="1:8">
      <c r="A10" s="233" t="s">
        <v>136</v>
      </c>
      <c r="B10" s="260"/>
      <c r="C10" s="260"/>
      <c r="D10" s="259"/>
      <c r="E10" s="260"/>
      <c r="F10" s="260"/>
      <c r="G10" s="260"/>
      <c r="H10" s="259"/>
    </row>
    <row r="11" spans="1:8">
      <c r="A11" s="233" t="s">
        <v>137</v>
      </c>
      <c r="B11" s="260"/>
      <c r="C11" s="260"/>
      <c r="D11" s="259"/>
      <c r="E11" s="260"/>
      <c r="F11" s="260"/>
      <c r="G11" s="260"/>
      <c r="H11" s="259"/>
    </row>
    <row r="12" spans="1:8">
      <c r="A12" s="233" t="s">
        <v>84</v>
      </c>
      <c r="B12" s="262">
        <v>270451</v>
      </c>
      <c r="C12" s="262">
        <v>295060</v>
      </c>
      <c r="D12" s="261">
        <v>272389</v>
      </c>
      <c r="E12" s="262">
        <v>288377</v>
      </c>
      <c r="F12" s="262">
        <v>283624</v>
      </c>
      <c r="G12" s="262">
        <v>324179</v>
      </c>
      <c r="H12" s="261">
        <v>296819</v>
      </c>
    </row>
    <row r="13" spans="1:8">
      <c r="A13" s="233" t="s">
        <v>138</v>
      </c>
      <c r="B13" s="260">
        <v>0.31</v>
      </c>
      <c r="C13" s="260">
        <v>0.35099999999999998</v>
      </c>
      <c r="D13" s="259">
        <v>0.31900000000000001</v>
      </c>
      <c r="E13" s="260">
        <v>0.34100000000000003</v>
      </c>
      <c r="F13" s="260">
        <v>0.33600000000000002</v>
      </c>
      <c r="G13" s="260">
        <v>0.39300000000000002</v>
      </c>
      <c r="H13" s="259">
        <v>0.36399999999999999</v>
      </c>
    </row>
    <row r="14" spans="1:8" ht="13.5" thickBot="1">
      <c r="A14" s="307" t="s">
        <v>139</v>
      </c>
      <c r="B14" s="309">
        <v>10170</v>
      </c>
      <c r="C14" s="309">
        <v>10070</v>
      </c>
      <c r="D14" s="308">
        <v>10178</v>
      </c>
      <c r="E14" s="309">
        <v>10111</v>
      </c>
      <c r="F14" s="309">
        <v>10006</v>
      </c>
      <c r="G14" s="309">
        <v>11773</v>
      </c>
      <c r="H14" s="308">
        <v>11707</v>
      </c>
    </row>
    <row r="15" spans="1:8" ht="13.5" thickTop="1">
      <c r="A15" s="234"/>
      <c r="B15" s="263"/>
      <c r="C15" s="263"/>
      <c r="D15" s="264"/>
      <c r="E15" s="263"/>
      <c r="F15" s="263"/>
      <c r="G15" s="263"/>
      <c r="H15" s="264"/>
    </row>
    <row r="16" spans="1:8">
      <c r="A16" s="251" t="s">
        <v>114</v>
      </c>
      <c r="B16" s="266"/>
      <c r="C16" s="266"/>
      <c r="D16" s="265"/>
      <c r="E16" s="266"/>
      <c r="F16" s="266"/>
      <c r="G16" s="266"/>
      <c r="H16" s="265"/>
    </row>
    <row r="17" spans="1:8">
      <c r="A17" s="234"/>
      <c r="B17" s="263"/>
      <c r="C17" s="263"/>
      <c r="D17" s="264"/>
      <c r="E17" s="263"/>
      <c r="F17" s="263"/>
      <c r="G17" s="263"/>
      <c r="H17" s="264"/>
    </row>
    <row r="18" spans="1:8">
      <c r="A18" s="255" t="s">
        <v>155</v>
      </c>
      <c r="B18" s="268"/>
      <c r="C18" s="268"/>
      <c r="D18" s="267"/>
      <c r="E18" s="268"/>
      <c r="F18" s="268"/>
      <c r="G18" s="268"/>
      <c r="H18" s="267"/>
    </row>
    <row r="19" spans="1:8">
      <c r="A19" s="233"/>
      <c r="B19" s="263"/>
      <c r="C19" s="263"/>
      <c r="D19" s="269"/>
      <c r="E19" s="263"/>
      <c r="F19" s="263"/>
      <c r="G19" s="263"/>
      <c r="H19" s="269"/>
    </row>
    <row r="20" spans="1:8" ht="15">
      <c r="A20" s="234" t="s">
        <v>206</v>
      </c>
      <c r="B20" s="272">
        <v>1.1910000000000001</v>
      </c>
      <c r="C20" s="272">
        <v>1.1739999999999999</v>
      </c>
      <c r="D20" s="271">
        <v>1.171</v>
      </c>
      <c r="E20" s="272">
        <v>1.173</v>
      </c>
      <c r="F20" s="272">
        <v>1.1679999999999999</v>
      </c>
      <c r="G20" s="272">
        <v>1.159</v>
      </c>
      <c r="H20" s="271">
        <v>1.1579999999999999</v>
      </c>
    </row>
    <row r="21" spans="1:8" ht="15">
      <c r="A21" s="234" t="s">
        <v>207</v>
      </c>
      <c r="B21" s="272">
        <v>0.438</v>
      </c>
      <c r="C21" s="272">
        <v>0.44500000000000001</v>
      </c>
      <c r="D21" s="271">
        <v>0.44800000000000001</v>
      </c>
      <c r="E21" s="272">
        <v>0.45</v>
      </c>
      <c r="F21" s="272">
        <v>0.45300000000000001</v>
      </c>
      <c r="G21" s="272">
        <v>0.45800000000000002</v>
      </c>
      <c r="H21" s="271">
        <v>0.46</v>
      </c>
    </row>
    <row r="22" spans="1:8">
      <c r="A22" s="234" t="s">
        <v>156</v>
      </c>
      <c r="B22" s="274">
        <v>4776995</v>
      </c>
      <c r="C22" s="274">
        <v>4773270</v>
      </c>
      <c r="D22" s="273">
        <v>4789739</v>
      </c>
      <c r="E22" s="274">
        <v>4817296</v>
      </c>
      <c r="F22" s="274">
        <v>4815385</v>
      </c>
      <c r="G22" s="274">
        <v>4820943</v>
      </c>
      <c r="H22" s="273">
        <v>4819872</v>
      </c>
    </row>
    <row r="23" spans="1:8">
      <c r="A23" s="241" t="s">
        <v>157</v>
      </c>
      <c r="B23" s="270">
        <v>0.438</v>
      </c>
      <c r="C23" s="270">
        <v>0.44500000000000001</v>
      </c>
      <c r="D23" s="269">
        <v>0.45400000000000001</v>
      </c>
      <c r="E23" s="270">
        <v>0.46200000000000002</v>
      </c>
      <c r="F23" s="270">
        <v>0.46200000000000002</v>
      </c>
      <c r="G23" s="270">
        <v>0.46500000000000002</v>
      </c>
      <c r="H23" s="269">
        <v>0.47</v>
      </c>
    </row>
    <row r="24" spans="1:8">
      <c r="A24" s="234" t="s">
        <v>172</v>
      </c>
      <c r="B24" s="274">
        <v>154</v>
      </c>
      <c r="C24" s="274">
        <v>162</v>
      </c>
      <c r="D24" s="275">
        <v>165</v>
      </c>
      <c r="E24" s="274">
        <v>164</v>
      </c>
      <c r="F24" s="274">
        <v>159</v>
      </c>
      <c r="G24" s="274">
        <v>161</v>
      </c>
      <c r="H24" s="275">
        <v>159</v>
      </c>
    </row>
    <row r="25" spans="1:8">
      <c r="A25" s="234" t="s">
        <v>158</v>
      </c>
      <c r="B25" s="274">
        <v>3433</v>
      </c>
      <c r="C25" s="274">
        <v>3611</v>
      </c>
      <c r="D25" s="275">
        <v>3726</v>
      </c>
      <c r="E25" s="274">
        <v>3577</v>
      </c>
      <c r="F25" s="274">
        <v>3344</v>
      </c>
      <c r="G25" s="274">
        <v>3425</v>
      </c>
      <c r="H25" s="275">
        <v>3542</v>
      </c>
    </row>
    <row r="26" spans="1:8">
      <c r="A26" s="241" t="s">
        <v>159</v>
      </c>
      <c r="B26" s="277">
        <v>5826</v>
      </c>
      <c r="C26" s="277">
        <v>6030</v>
      </c>
      <c r="D26" s="276">
        <v>6065</v>
      </c>
      <c r="E26" s="277">
        <v>5799</v>
      </c>
      <c r="F26" s="277">
        <v>5606</v>
      </c>
      <c r="G26" s="277">
        <v>5689</v>
      </c>
      <c r="H26" s="276">
        <v>5779</v>
      </c>
    </row>
    <row r="27" spans="1:8">
      <c r="A27" s="241" t="s">
        <v>160</v>
      </c>
      <c r="B27" s="277">
        <v>1512</v>
      </c>
      <c r="C27" s="277">
        <v>1612</v>
      </c>
      <c r="D27" s="276">
        <v>1718</v>
      </c>
      <c r="E27" s="277">
        <v>1638</v>
      </c>
      <c r="F27" s="277">
        <v>1342</v>
      </c>
      <c r="G27" s="277">
        <v>1380</v>
      </c>
      <c r="H27" s="276">
        <v>1469</v>
      </c>
    </row>
    <row r="28" spans="1:8">
      <c r="A28" s="234" t="s">
        <v>161</v>
      </c>
      <c r="B28" s="272">
        <v>0.186</v>
      </c>
      <c r="C28" s="272">
        <v>0.193</v>
      </c>
      <c r="D28" s="278">
        <v>0.19600000000000001</v>
      </c>
      <c r="E28" s="272">
        <v>0.21099999999999999</v>
      </c>
      <c r="F28" s="272">
        <v>0.17</v>
      </c>
      <c r="G28" s="272">
        <v>0.17</v>
      </c>
      <c r="H28" s="278">
        <v>0.188</v>
      </c>
    </row>
    <row r="29" spans="1:8">
      <c r="A29" s="241" t="s">
        <v>159</v>
      </c>
      <c r="B29" s="270">
        <v>0.17399999999999999</v>
      </c>
      <c r="C29" s="270">
        <v>0.14199999999999999</v>
      </c>
      <c r="D29" s="279">
        <v>0.13100000000000001</v>
      </c>
      <c r="E29" s="270">
        <v>0.14199999999999999</v>
      </c>
      <c r="F29" s="270">
        <v>0.154</v>
      </c>
      <c r="G29" s="270">
        <v>0.13400000000000001</v>
      </c>
      <c r="H29" s="279">
        <v>0.125</v>
      </c>
    </row>
    <row r="30" spans="1:8">
      <c r="A30" s="241" t="s">
        <v>160</v>
      </c>
      <c r="B30" s="270">
        <v>0.19500000000000001</v>
      </c>
      <c r="C30" s="270">
        <v>0.23300000000000001</v>
      </c>
      <c r="D30" s="279">
        <v>0.249</v>
      </c>
      <c r="E30" s="270">
        <v>0.26800000000000002</v>
      </c>
      <c r="F30" s="270">
        <v>0.183</v>
      </c>
      <c r="G30" s="270">
        <v>0.20200000000000001</v>
      </c>
      <c r="H30" s="279">
        <v>0.24399999999999999</v>
      </c>
    </row>
    <row r="31" spans="1:8">
      <c r="A31" s="243" t="s">
        <v>162</v>
      </c>
      <c r="B31" s="272">
        <v>0.20899999999999999</v>
      </c>
      <c r="C31" s="272">
        <v>0.20499999999999999</v>
      </c>
      <c r="D31" s="278">
        <v>0.20899999999999999</v>
      </c>
      <c r="E31" s="272">
        <v>0.217</v>
      </c>
      <c r="F31" s="272">
        <v>0.23300000000000001</v>
      </c>
      <c r="G31" s="272">
        <v>0.23300000000000001</v>
      </c>
      <c r="H31" s="278">
        <v>0.23100000000000001</v>
      </c>
    </row>
    <row r="32" spans="1:8">
      <c r="A32" s="233" t="s">
        <v>163</v>
      </c>
      <c r="B32" s="277">
        <v>4888</v>
      </c>
      <c r="C32" s="277">
        <v>5725</v>
      </c>
      <c r="D32" s="276">
        <v>5989</v>
      </c>
      <c r="E32" s="277">
        <v>8455</v>
      </c>
      <c r="F32" s="277">
        <v>5569</v>
      </c>
      <c r="G32" s="277">
        <v>6014</v>
      </c>
      <c r="H32" s="276">
        <v>4236</v>
      </c>
    </row>
    <row r="33" spans="1:8">
      <c r="A33" s="233" t="s">
        <v>193</v>
      </c>
      <c r="B33" s="277">
        <v>16521</v>
      </c>
      <c r="C33" s="277">
        <v>17973</v>
      </c>
      <c r="D33" s="276">
        <v>18074</v>
      </c>
      <c r="E33" s="277">
        <v>22264</v>
      </c>
      <c r="F33" s="277">
        <v>13581</v>
      </c>
      <c r="G33" s="277">
        <v>16476</v>
      </c>
      <c r="H33" s="276">
        <v>9952</v>
      </c>
    </row>
    <row r="34" spans="1:8">
      <c r="A34" s="234" t="s">
        <v>183</v>
      </c>
      <c r="B34" s="274">
        <v>612155</v>
      </c>
      <c r="C34" s="274">
        <v>693991</v>
      </c>
      <c r="D34" s="273">
        <v>814791</v>
      </c>
      <c r="E34" s="274">
        <v>971469</v>
      </c>
      <c r="F34" s="274">
        <v>1045070</v>
      </c>
      <c r="G34" s="274">
        <v>1125712</v>
      </c>
      <c r="H34" s="273">
        <v>1234933</v>
      </c>
    </row>
    <row r="35" spans="1:8" ht="15">
      <c r="A35" s="233" t="s">
        <v>208</v>
      </c>
      <c r="B35" s="270">
        <v>0.48299999999999998</v>
      </c>
      <c r="C35" s="270">
        <v>0.48699999999999999</v>
      </c>
      <c r="D35" s="269">
        <v>0.47099999999999997</v>
      </c>
      <c r="E35" s="270">
        <v>0.48699999999999999</v>
      </c>
      <c r="F35" s="270">
        <v>0.48199999999999998</v>
      </c>
      <c r="G35" s="270">
        <v>0.47899999999999998</v>
      </c>
      <c r="H35" s="269">
        <v>0.46400000000000002</v>
      </c>
    </row>
    <row r="36" spans="1:8" ht="15">
      <c r="A36" s="233" t="s">
        <v>209</v>
      </c>
      <c r="B36" s="270">
        <v>0.65400000000000003</v>
      </c>
      <c r="C36" s="270">
        <v>0.66</v>
      </c>
      <c r="D36" s="269">
        <v>0.66</v>
      </c>
      <c r="E36" s="270">
        <v>0.66</v>
      </c>
      <c r="F36" s="270">
        <v>0.66</v>
      </c>
      <c r="G36" s="270">
        <v>0.70099999999999996</v>
      </c>
      <c r="H36" s="269">
        <v>0.72099999999999997</v>
      </c>
    </row>
    <row r="37" spans="1:8">
      <c r="A37" s="234"/>
      <c r="B37" s="263"/>
      <c r="C37" s="263"/>
      <c r="D37" s="264"/>
      <c r="E37" s="263"/>
      <c r="F37" s="263"/>
      <c r="G37" s="263"/>
      <c r="H37" s="264"/>
    </row>
    <row r="38" spans="1:8">
      <c r="A38" s="255" t="s">
        <v>140</v>
      </c>
      <c r="B38" s="268"/>
      <c r="C38" s="268"/>
      <c r="D38" s="280"/>
      <c r="E38" s="268"/>
      <c r="F38" s="268"/>
      <c r="G38" s="268"/>
      <c r="H38" s="280"/>
    </row>
    <row r="39" spans="1:8">
      <c r="A39" s="234"/>
      <c r="B39" s="263"/>
      <c r="C39" s="263"/>
      <c r="D39" s="264"/>
      <c r="E39" s="263"/>
      <c r="F39" s="263"/>
      <c r="G39" s="263"/>
      <c r="H39" s="264"/>
    </row>
    <row r="40" spans="1:8">
      <c r="A40" s="251" t="s">
        <v>164</v>
      </c>
      <c r="B40" s="260"/>
      <c r="C40" s="260"/>
      <c r="D40" s="264"/>
      <c r="E40" s="260"/>
      <c r="F40" s="260"/>
      <c r="G40" s="260"/>
      <c r="H40" s="264"/>
    </row>
    <row r="41" spans="1:8" ht="15">
      <c r="A41" s="243" t="s">
        <v>215</v>
      </c>
      <c r="B41" s="284">
        <v>1655692</v>
      </c>
      <c r="C41" s="284">
        <v>1633276</v>
      </c>
      <c r="D41" s="283">
        <v>1617679</v>
      </c>
      <c r="E41" s="284">
        <v>1604035</v>
      </c>
      <c r="F41" s="284">
        <v>1585092</v>
      </c>
      <c r="G41" s="284">
        <v>1569246</v>
      </c>
      <c r="H41" s="283">
        <v>1553901</v>
      </c>
    </row>
    <row r="42" spans="1:8">
      <c r="A42" s="233" t="s">
        <v>141</v>
      </c>
      <c r="B42" s="282">
        <v>740393</v>
      </c>
      <c r="C42" s="282">
        <v>733677</v>
      </c>
      <c r="D42" s="281">
        <v>751596</v>
      </c>
      <c r="E42" s="282">
        <v>823526</v>
      </c>
      <c r="F42" s="282">
        <v>857137</v>
      </c>
      <c r="G42" s="282">
        <v>786707</v>
      </c>
      <c r="H42" s="281">
        <v>739660</v>
      </c>
    </row>
    <row r="43" spans="1:8" ht="15">
      <c r="A43" s="243" t="s">
        <v>210</v>
      </c>
      <c r="B43" s="284">
        <v>158</v>
      </c>
      <c r="C43" s="284">
        <v>159</v>
      </c>
      <c r="D43" s="283">
        <v>165</v>
      </c>
      <c r="E43" s="284">
        <v>182</v>
      </c>
      <c r="F43" s="284">
        <v>191</v>
      </c>
      <c r="G43" s="284">
        <v>173</v>
      </c>
      <c r="H43" s="283">
        <v>173</v>
      </c>
    </row>
    <row r="44" spans="1:8" ht="15">
      <c r="A44" s="243" t="s">
        <v>211</v>
      </c>
      <c r="B44" s="284">
        <v>3246</v>
      </c>
      <c r="C44" s="284">
        <v>3132</v>
      </c>
      <c r="D44" s="283">
        <v>3072</v>
      </c>
      <c r="E44" s="284">
        <v>3097</v>
      </c>
      <c r="F44" s="284">
        <v>2927</v>
      </c>
      <c r="G44" s="284">
        <v>2862</v>
      </c>
      <c r="H44" s="283">
        <v>2802</v>
      </c>
    </row>
    <row r="45" spans="1:8">
      <c r="A45" s="234"/>
      <c r="B45" s="263"/>
      <c r="C45" s="263"/>
      <c r="D45" s="269"/>
      <c r="E45" s="263"/>
      <c r="F45" s="263"/>
      <c r="G45" s="263"/>
      <c r="H45" s="269"/>
    </row>
    <row r="46" spans="1:8">
      <c r="A46" s="251" t="s">
        <v>142</v>
      </c>
      <c r="B46" s="260"/>
      <c r="C46" s="260"/>
      <c r="D46" s="269"/>
      <c r="E46" s="260"/>
      <c r="F46" s="260"/>
      <c r="G46" s="260"/>
      <c r="H46" s="269"/>
    </row>
    <row r="47" spans="1:8" ht="15">
      <c r="A47" s="243" t="s">
        <v>216</v>
      </c>
      <c r="B47" s="316">
        <v>0.36299999999999999</v>
      </c>
      <c r="C47" s="316">
        <v>0.36399999999999999</v>
      </c>
      <c r="D47" s="315">
        <v>0.36499999999999999</v>
      </c>
      <c r="E47" s="316">
        <v>0.36599999999999999</v>
      </c>
      <c r="F47" s="316">
        <v>0.36599999999999999</v>
      </c>
      <c r="G47" s="316">
        <v>0.36799999999999999</v>
      </c>
      <c r="H47" s="315">
        <v>0.36799999999999999</v>
      </c>
    </row>
    <row r="48" spans="1:8">
      <c r="A48" s="241" t="s">
        <v>143</v>
      </c>
      <c r="B48" s="263">
        <v>489599</v>
      </c>
      <c r="C48" s="263">
        <v>490538</v>
      </c>
      <c r="D48" s="261">
        <v>495399</v>
      </c>
      <c r="E48" s="263">
        <v>499923</v>
      </c>
      <c r="F48" s="263">
        <v>498879</v>
      </c>
      <c r="G48" s="263">
        <v>495858</v>
      </c>
      <c r="H48" s="261">
        <v>495861</v>
      </c>
    </row>
    <row r="49" spans="1:8">
      <c r="A49" s="241" t="s">
        <v>144</v>
      </c>
      <c r="B49" s="263">
        <v>187564</v>
      </c>
      <c r="C49" s="263">
        <v>192905</v>
      </c>
      <c r="D49" s="261">
        <v>202449</v>
      </c>
      <c r="E49" s="263">
        <v>212631</v>
      </c>
      <c r="F49" s="263">
        <v>221911</v>
      </c>
      <c r="G49" s="263">
        <v>232852</v>
      </c>
      <c r="H49" s="261">
        <v>237722</v>
      </c>
    </row>
    <row r="50" spans="1:8">
      <c r="A50" s="241" t="s">
        <v>145</v>
      </c>
      <c r="B50" s="263">
        <v>21579</v>
      </c>
      <c r="C50" s="263">
        <v>23183</v>
      </c>
      <c r="D50" s="261">
        <v>26483</v>
      </c>
      <c r="E50" s="263">
        <v>31611</v>
      </c>
      <c r="F50" s="263">
        <v>35013</v>
      </c>
      <c r="G50" s="263">
        <v>37286</v>
      </c>
      <c r="H50" s="261">
        <v>39183</v>
      </c>
    </row>
    <row r="51" spans="1:8">
      <c r="A51" s="243" t="s">
        <v>146</v>
      </c>
      <c r="B51" s="286">
        <v>698742</v>
      </c>
      <c r="C51" s="286">
        <v>706626</v>
      </c>
      <c r="D51" s="285">
        <v>724331</v>
      </c>
      <c r="E51" s="286">
        <v>744165</v>
      </c>
      <c r="F51" s="286">
        <v>755803</v>
      </c>
      <c r="G51" s="286">
        <v>765996</v>
      </c>
      <c r="H51" s="285">
        <v>772766</v>
      </c>
    </row>
    <row r="52" spans="1:8">
      <c r="A52" s="243" t="s">
        <v>147</v>
      </c>
      <c r="B52" s="286">
        <v>3952</v>
      </c>
      <c r="C52" s="286">
        <v>4008</v>
      </c>
      <c r="D52" s="285">
        <v>3979</v>
      </c>
      <c r="E52" s="286">
        <v>3931</v>
      </c>
      <c r="F52" s="286">
        <v>3862</v>
      </c>
      <c r="G52" s="286">
        <v>3809</v>
      </c>
      <c r="H52" s="285">
        <v>3751</v>
      </c>
    </row>
    <row r="53" spans="1:8">
      <c r="A53" s="243" t="s">
        <v>148</v>
      </c>
      <c r="B53" s="286">
        <v>119185</v>
      </c>
      <c r="C53" s="286">
        <v>114584</v>
      </c>
      <c r="D53" s="285">
        <v>110723</v>
      </c>
      <c r="E53" s="286">
        <v>107215</v>
      </c>
      <c r="F53" s="286">
        <v>102988</v>
      </c>
      <c r="G53" s="286">
        <v>97988</v>
      </c>
      <c r="H53" s="285">
        <v>94534</v>
      </c>
    </row>
    <row r="54" spans="1:8">
      <c r="A54" s="233"/>
      <c r="B54" s="263"/>
      <c r="C54" s="263"/>
      <c r="D54" s="269"/>
      <c r="E54" s="263"/>
      <c r="F54" s="263"/>
      <c r="G54" s="263"/>
      <c r="H54" s="269"/>
    </row>
    <row r="55" spans="1:8">
      <c r="A55" s="251" t="s">
        <v>149</v>
      </c>
      <c r="B55" s="263"/>
      <c r="C55" s="263"/>
      <c r="D55" s="269"/>
      <c r="E55" s="263"/>
      <c r="F55" s="263"/>
      <c r="G55" s="263"/>
      <c r="H55" s="269"/>
    </row>
    <row r="56" spans="1:8" ht="15">
      <c r="A56" s="234" t="s">
        <v>228</v>
      </c>
      <c r="B56" s="316">
        <v>0.23799999999999999</v>
      </c>
      <c r="C56" s="316">
        <v>0.23699999999999999</v>
      </c>
      <c r="D56" s="315">
        <v>0.24199999999999999</v>
      </c>
      <c r="E56" s="316">
        <v>0.247</v>
      </c>
      <c r="F56" s="316">
        <v>0.249</v>
      </c>
      <c r="G56" s="316">
        <v>0.254</v>
      </c>
      <c r="H56" s="315">
        <v>0.252</v>
      </c>
    </row>
    <row r="57" spans="1:8">
      <c r="A57" s="241" t="s">
        <v>150</v>
      </c>
      <c r="B57" s="282">
        <v>343397</v>
      </c>
      <c r="C57" s="282">
        <v>330548</v>
      </c>
      <c r="D57" s="281">
        <v>311729</v>
      </c>
      <c r="E57" s="282">
        <v>289693</v>
      </c>
      <c r="F57" s="282">
        <v>262398</v>
      </c>
      <c r="G57" s="282">
        <v>259483</v>
      </c>
      <c r="H57" s="281">
        <v>244754</v>
      </c>
    </row>
    <row r="58" spans="1:8">
      <c r="A58" s="241" t="s">
        <v>151</v>
      </c>
      <c r="B58" s="282">
        <v>261663</v>
      </c>
      <c r="C58" s="282">
        <v>262402</v>
      </c>
      <c r="D58" s="281">
        <v>270291</v>
      </c>
      <c r="E58" s="282">
        <v>281312</v>
      </c>
      <c r="F58" s="282">
        <v>284379</v>
      </c>
      <c r="G58" s="282">
        <v>286374</v>
      </c>
      <c r="H58" s="281">
        <v>287284</v>
      </c>
    </row>
    <row r="59" spans="1:8">
      <c r="A59" s="241" t="s">
        <v>152</v>
      </c>
      <c r="B59" s="282">
        <v>146135</v>
      </c>
      <c r="C59" s="282">
        <v>163824</v>
      </c>
      <c r="D59" s="281">
        <v>191230</v>
      </c>
      <c r="E59" s="282">
        <v>226385</v>
      </c>
      <c r="F59" s="282">
        <v>256434</v>
      </c>
      <c r="G59" s="282">
        <v>276344</v>
      </c>
      <c r="H59" s="281">
        <v>291872</v>
      </c>
    </row>
    <row r="60" spans="1:8">
      <c r="A60" s="243" t="s">
        <v>153</v>
      </c>
      <c r="B60" s="284">
        <v>751195</v>
      </c>
      <c r="C60" s="284">
        <v>756774</v>
      </c>
      <c r="D60" s="283">
        <v>773250</v>
      </c>
      <c r="E60" s="284">
        <v>797390</v>
      </c>
      <c r="F60" s="284">
        <v>803211</v>
      </c>
      <c r="G60" s="284">
        <v>822201</v>
      </c>
      <c r="H60" s="283">
        <v>823910</v>
      </c>
    </row>
    <row r="61" spans="1:8">
      <c r="A61" s="234" t="s">
        <v>154</v>
      </c>
      <c r="B61" s="284">
        <v>3012</v>
      </c>
      <c r="C61" s="284">
        <v>3058</v>
      </c>
      <c r="D61" s="283">
        <v>3086</v>
      </c>
      <c r="E61" s="284">
        <v>3013</v>
      </c>
      <c r="F61" s="284">
        <v>3061</v>
      </c>
      <c r="G61" s="284">
        <v>3038</v>
      </c>
      <c r="H61" s="283">
        <v>3040</v>
      </c>
    </row>
    <row r="62" spans="1:8">
      <c r="A62" s="233"/>
      <c r="B62" s="263"/>
      <c r="C62" s="263"/>
      <c r="D62" s="269"/>
      <c r="E62" s="263"/>
      <c r="F62" s="263"/>
      <c r="G62" s="263"/>
      <c r="H62" s="269"/>
    </row>
    <row r="63" spans="1:8">
      <c r="A63" s="251" t="s">
        <v>194</v>
      </c>
      <c r="B63" s="263"/>
      <c r="C63" s="263"/>
      <c r="D63" s="269"/>
      <c r="E63" s="263"/>
      <c r="F63" s="263"/>
      <c r="G63" s="263"/>
      <c r="H63" s="269"/>
    </row>
    <row r="64" spans="1:8">
      <c r="A64" s="234" t="s">
        <v>195</v>
      </c>
      <c r="B64" s="284">
        <v>6307</v>
      </c>
      <c r="C64" s="284">
        <v>8410</v>
      </c>
      <c r="D64" s="283">
        <v>12368</v>
      </c>
      <c r="E64" s="284">
        <v>17311</v>
      </c>
      <c r="F64" s="284">
        <v>32467</v>
      </c>
      <c r="G64" s="284">
        <v>47031</v>
      </c>
      <c r="H64" s="283">
        <v>73567</v>
      </c>
    </row>
    <row r="65" spans="1:8">
      <c r="A65" s="299" t="s">
        <v>196</v>
      </c>
      <c r="B65" s="314">
        <v>4773</v>
      </c>
      <c r="C65" s="314">
        <v>6816</v>
      </c>
      <c r="D65" s="313">
        <v>12260</v>
      </c>
      <c r="E65" s="314">
        <v>17951</v>
      </c>
      <c r="F65" s="314">
        <v>29049</v>
      </c>
      <c r="G65" s="314">
        <v>40788</v>
      </c>
      <c r="H65" s="313">
        <v>52450</v>
      </c>
    </row>
    <row r="66" spans="1:8">
      <c r="A66" s="234"/>
      <c r="B66" s="263"/>
      <c r="C66" s="263"/>
      <c r="D66" s="269"/>
      <c r="E66" s="263"/>
      <c r="F66" s="263"/>
      <c r="G66" s="263"/>
      <c r="H66" s="269"/>
    </row>
    <row r="67" spans="1:8">
      <c r="A67" s="251" t="s">
        <v>123</v>
      </c>
      <c r="B67" s="263"/>
      <c r="C67" s="263"/>
      <c r="D67" s="269"/>
      <c r="E67" s="263"/>
      <c r="F67" s="263"/>
      <c r="G67" s="263"/>
      <c r="H67" s="269"/>
    </row>
    <row r="68" spans="1:8">
      <c r="A68" s="234"/>
      <c r="B68" s="260"/>
      <c r="C68" s="260"/>
      <c r="D68" s="269"/>
      <c r="E68" s="327"/>
      <c r="F68" s="327"/>
      <c r="G68" s="260"/>
      <c r="H68" s="269"/>
    </row>
    <row r="69" spans="1:8">
      <c r="A69" s="255" t="s">
        <v>155</v>
      </c>
      <c r="B69" s="287"/>
      <c r="C69" s="287"/>
      <c r="D69" s="267"/>
      <c r="E69" s="287"/>
      <c r="F69" s="287"/>
      <c r="G69" s="287"/>
      <c r="H69" s="267"/>
    </row>
    <row r="70" spans="1:8">
      <c r="A70" s="234"/>
      <c r="B70" s="288"/>
      <c r="C70" s="288"/>
      <c r="D70" s="269"/>
      <c r="E70" s="288"/>
      <c r="F70" s="288"/>
      <c r="G70" s="288"/>
      <c r="H70" s="269"/>
    </row>
    <row r="71" spans="1:8">
      <c r="A71" s="234" t="s">
        <v>156</v>
      </c>
      <c r="B71" s="284">
        <v>433949</v>
      </c>
      <c r="C71" s="284">
        <v>435748</v>
      </c>
      <c r="D71" s="283">
        <v>439040</v>
      </c>
      <c r="E71" s="284">
        <v>447930</v>
      </c>
      <c r="F71" s="284">
        <v>456613</v>
      </c>
      <c r="G71" s="284">
        <v>462783</v>
      </c>
      <c r="H71" s="283">
        <v>474370</v>
      </c>
    </row>
    <row r="72" spans="1:8">
      <c r="A72" s="234" t="s">
        <v>161</v>
      </c>
      <c r="B72" s="272">
        <v>7.1999999999999995E-2</v>
      </c>
      <c r="C72" s="272">
        <v>0.06</v>
      </c>
      <c r="D72" s="271">
        <v>0.06</v>
      </c>
      <c r="E72" s="272">
        <v>0.06</v>
      </c>
      <c r="F72" s="272">
        <v>0.06</v>
      </c>
      <c r="G72" s="272">
        <v>5.0999999999999997E-2</v>
      </c>
      <c r="H72" s="271">
        <v>0.129</v>
      </c>
    </row>
    <row r="73" spans="1:8">
      <c r="A73" s="234" t="s">
        <v>172</v>
      </c>
      <c r="B73" s="284">
        <v>280</v>
      </c>
      <c r="C73" s="284">
        <v>295</v>
      </c>
      <c r="D73" s="283">
        <v>288</v>
      </c>
      <c r="E73" s="284">
        <v>287</v>
      </c>
      <c r="F73" s="284">
        <v>284</v>
      </c>
      <c r="G73" s="284">
        <v>284</v>
      </c>
      <c r="H73" s="283">
        <v>276</v>
      </c>
    </row>
    <row r="74" spans="1:8">
      <c r="A74" s="234" t="s">
        <v>158</v>
      </c>
      <c r="B74" s="284">
        <v>4865</v>
      </c>
      <c r="C74" s="284">
        <v>5016</v>
      </c>
      <c r="D74" s="283">
        <v>5019</v>
      </c>
      <c r="E74" s="284">
        <v>4777</v>
      </c>
      <c r="F74" s="284">
        <v>4546</v>
      </c>
      <c r="G74" s="284">
        <v>4556</v>
      </c>
      <c r="H74" s="283">
        <v>4446</v>
      </c>
    </row>
    <row r="75" spans="1:8">
      <c r="A75" s="243" t="s">
        <v>162</v>
      </c>
      <c r="B75" s="270">
        <v>0.34599999999999997</v>
      </c>
      <c r="C75" s="270">
        <v>0.34499999999999997</v>
      </c>
      <c r="D75" s="269">
        <v>0.36699999999999999</v>
      </c>
      <c r="E75" s="270">
        <v>0.36599999999999999</v>
      </c>
      <c r="F75" s="270">
        <v>0.371</v>
      </c>
      <c r="G75" s="270">
        <v>0.375</v>
      </c>
      <c r="H75" s="269">
        <v>0.376</v>
      </c>
    </row>
    <row r="76" spans="1:8">
      <c r="A76" s="242" t="s">
        <v>163</v>
      </c>
      <c r="B76" s="282">
        <v>4182</v>
      </c>
      <c r="C76" s="282">
        <v>4193</v>
      </c>
      <c r="D76" s="281">
        <v>4027</v>
      </c>
      <c r="E76" s="282">
        <v>7475</v>
      </c>
      <c r="F76" s="282">
        <v>5549</v>
      </c>
      <c r="G76" s="282">
        <v>9058</v>
      </c>
      <c r="H76" s="281">
        <v>2436</v>
      </c>
    </row>
    <row r="77" spans="1:8">
      <c r="A77" s="242" t="s">
        <v>183</v>
      </c>
      <c r="B77" s="282">
        <v>60658</v>
      </c>
      <c r="C77" s="282">
        <v>66054</v>
      </c>
      <c r="D77" s="281">
        <v>69432</v>
      </c>
      <c r="E77" s="282">
        <v>77045</v>
      </c>
      <c r="F77" s="282">
        <v>82753</v>
      </c>
      <c r="G77" s="282">
        <v>84660</v>
      </c>
      <c r="H77" s="281">
        <v>87394</v>
      </c>
    </row>
    <row r="78" spans="1:8">
      <c r="A78" s="233"/>
      <c r="B78" s="288"/>
      <c r="C78" s="288"/>
      <c r="D78" s="269"/>
      <c r="E78" s="288"/>
      <c r="F78" s="288"/>
      <c r="G78" s="288"/>
      <c r="H78" s="269"/>
    </row>
    <row r="79" spans="1:8">
      <c r="A79" s="255" t="s">
        <v>140</v>
      </c>
      <c r="B79" s="268"/>
      <c r="C79" s="268"/>
      <c r="D79" s="267"/>
      <c r="E79" s="268"/>
      <c r="F79" s="268"/>
      <c r="G79" s="268"/>
      <c r="H79" s="267"/>
    </row>
    <row r="80" spans="1:8">
      <c r="A80" s="233"/>
      <c r="B80" s="263"/>
      <c r="C80" s="263"/>
      <c r="D80" s="269"/>
      <c r="E80" s="263"/>
      <c r="F80" s="263"/>
      <c r="G80" s="263"/>
      <c r="H80" s="269"/>
    </row>
    <row r="81" spans="1:8">
      <c r="A81" s="251" t="s">
        <v>164</v>
      </c>
      <c r="B81" s="263"/>
      <c r="C81" s="263"/>
      <c r="D81" s="269"/>
      <c r="E81" s="263"/>
      <c r="F81" s="263"/>
      <c r="G81" s="263"/>
      <c r="H81" s="269"/>
    </row>
    <row r="82" spans="1:8">
      <c r="A82" s="241" t="s">
        <v>165</v>
      </c>
      <c r="B82" s="263">
        <v>43784</v>
      </c>
      <c r="C82" s="263">
        <v>42761</v>
      </c>
      <c r="D82" s="261">
        <v>42360</v>
      </c>
      <c r="E82" s="263">
        <v>42137</v>
      </c>
      <c r="F82" s="263">
        <v>41461</v>
      </c>
      <c r="G82" s="263">
        <v>40569</v>
      </c>
      <c r="H82" s="261">
        <v>40103</v>
      </c>
    </row>
    <row r="83" spans="1:8">
      <c r="A83" s="241" t="s">
        <v>166</v>
      </c>
      <c r="B83" s="263">
        <v>3083</v>
      </c>
      <c r="C83" s="263">
        <v>2841</v>
      </c>
      <c r="D83" s="261">
        <v>2642</v>
      </c>
      <c r="E83" s="263">
        <v>2360</v>
      </c>
      <c r="F83" s="263">
        <v>2061</v>
      </c>
      <c r="G83" s="263">
        <v>1880</v>
      </c>
      <c r="H83" s="261">
        <v>1798</v>
      </c>
    </row>
    <row r="84" spans="1:8">
      <c r="A84" s="241" t="s">
        <v>167</v>
      </c>
      <c r="B84" s="263">
        <v>139180</v>
      </c>
      <c r="C84" s="263">
        <v>137504</v>
      </c>
      <c r="D84" s="261">
        <v>136714</v>
      </c>
      <c r="E84" s="263">
        <v>135246</v>
      </c>
      <c r="F84" s="263">
        <v>133230</v>
      </c>
      <c r="G84" s="263">
        <v>132414</v>
      </c>
      <c r="H84" s="261">
        <v>131234</v>
      </c>
    </row>
    <row r="85" spans="1:8">
      <c r="A85" s="234" t="s">
        <v>168</v>
      </c>
      <c r="B85" s="286">
        <v>186047</v>
      </c>
      <c r="C85" s="286">
        <v>183106</v>
      </c>
      <c r="D85" s="285">
        <v>181716</v>
      </c>
      <c r="E85" s="286">
        <v>179743</v>
      </c>
      <c r="F85" s="286">
        <v>176752</v>
      </c>
      <c r="G85" s="286">
        <v>174863</v>
      </c>
      <c r="H85" s="285">
        <v>173135</v>
      </c>
    </row>
    <row r="86" spans="1:8">
      <c r="A86" s="244" t="s">
        <v>141</v>
      </c>
      <c r="B86" s="286">
        <v>77503</v>
      </c>
      <c r="C86" s="286">
        <v>71227</v>
      </c>
      <c r="D86" s="285">
        <v>67907</v>
      </c>
      <c r="E86" s="286">
        <v>66236</v>
      </c>
      <c r="F86" s="286">
        <v>68696</v>
      </c>
      <c r="G86" s="286">
        <v>61384</v>
      </c>
      <c r="H86" s="285">
        <v>58424</v>
      </c>
    </row>
    <row r="87" spans="1:8">
      <c r="A87" s="234" t="s">
        <v>169</v>
      </c>
      <c r="B87" s="286">
        <v>200</v>
      </c>
      <c r="C87" s="286">
        <v>188</v>
      </c>
      <c r="D87" s="285">
        <v>181</v>
      </c>
      <c r="E87" s="286">
        <v>182</v>
      </c>
      <c r="F87" s="286">
        <v>197</v>
      </c>
      <c r="G87" s="286">
        <v>166</v>
      </c>
      <c r="H87" s="285">
        <v>170</v>
      </c>
    </row>
    <row r="88" spans="1:8">
      <c r="A88" s="234" t="s">
        <v>158</v>
      </c>
      <c r="B88" s="286">
        <v>4766</v>
      </c>
      <c r="C88" s="286">
        <v>4583</v>
      </c>
      <c r="D88" s="285">
        <v>4501</v>
      </c>
      <c r="E88" s="286">
        <v>4502</v>
      </c>
      <c r="F88" s="286">
        <v>4575</v>
      </c>
      <c r="G88" s="286">
        <v>4301</v>
      </c>
      <c r="H88" s="285">
        <v>4212</v>
      </c>
    </row>
    <row r="89" spans="1:8">
      <c r="A89" s="233"/>
      <c r="B89" s="263"/>
      <c r="C89" s="263"/>
      <c r="D89" s="261"/>
      <c r="E89" s="263"/>
      <c r="F89" s="263"/>
      <c r="G89" s="263"/>
      <c r="H89" s="261"/>
    </row>
    <row r="90" spans="1:8">
      <c r="A90" s="251" t="s">
        <v>142</v>
      </c>
      <c r="B90" s="263"/>
      <c r="C90" s="263"/>
      <c r="D90" s="261"/>
      <c r="E90" s="263"/>
      <c r="F90" s="263"/>
      <c r="G90" s="263"/>
      <c r="H90" s="261"/>
    </row>
    <row r="91" spans="1:8">
      <c r="A91" s="234" t="s">
        <v>170</v>
      </c>
      <c r="B91" s="286">
        <v>16219</v>
      </c>
      <c r="C91" s="286">
        <v>15894</v>
      </c>
      <c r="D91" s="285">
        <v>15640</v>
      </c>
      <c r="E91" s="286">
        <v>15561</v>
      </c>
      <c r="F91" s="286">
        <v>15132</v>
      </c>
      <c r="G91" s="286">
        <v>14905</v>
      </c>
      <c r="H91" s="285">
        <v>14553</v>
      </c>
    </row>
    <row r="92" spans="1:8">
      <c r="A92" s="299" t="s">
        <v>171</v>
      </c>
      <c r="B92" s="301">
        <v>8953</v>
      </c>
      <c r="C92" s="301">
        <v>8058</v>
      </c>
      <c r="D92" s="300">
        <v>8142</v>
      </c>
      <c r="E92" s="301">
        <v>7776</v>
      </c>
      <c r="F92" s="301">
        <v>7827</v>
      </c>
      <c r="G92" s="301">
        <v>6560</v>
      </c>
      <c r="H92" s="300">
        <v>7660</v>
      </c>
    </row>
    <row r="93" spans="1:8">
      <c r="A93" s="234"/>
      <c r="B93" s="263"/>
      <c r="C93" s="263"/>
      <c r="D93" s="269"/>
      <c r="E93" s="263"/>
      <c r="F93" s="263"/>
      <c r="G93" s="263"/>
      <c r="H93" s="269"/>
    </row>
    <row r="94" spans="1:8">
      <c r="A94" s="251" t="s">
        <v>126</v>
      </c>
      <c r="B94" s="260"/>
      <c r="C94" s="260"/>
      <c r="D94" s="269"/>
      <c r="E94" s="260"/>
      <c r="F94" s="260"/>
      <c r="G94" s="260"/>
      <c r="H94" s="269"/>
    </row>
    <row r="95" spans="1:8">
      <c r="A95" s="233"/>
      <c r="B95" s="263"/>
      <c r="C95" s="263"/>
      <c r="D95" s="269"/>
      <c r="E95" s="263"/>
      <c r="F95" s="263"/>
      <c r="G95" s="263"/>
      <c r="H95" s="269"/>
    </row>
    <row r="96" spans="1:8">
      <c r="A96" s="255" t="s">
        <v>155</v>
      </c>
      <c r="B96" s="291"/>
      <c r="C96" s="291"/>
      <c r="D96" s="267"/>
      <c r="E96" s="291"/>
      <c r="F96" s="291"/>
      <c r="G96" s="291"/>
      <c r="H96" s="267"/>
    </row>
    <row r="97" spans="1:8">
      <c r="A97" s="234"/>
      <c r="B97" s="263"/>
      <c r="C97" s="263"/>
      <c r="D97" s="269"/>
      <c r="E97" s="263"/>
      <c r="F97" s="263"/>
      <c r="G97" s="263"/>
      <c r="H97" s="269"/>
    </row>
    <row r="98" spans="1:8">
      <c r="A98" s="234" t="s">
        <v>180</v>
      </c>
      <c r="B98" s="272">
        <v>1.24</v>
      </c>
      <c r="C98" s="272">
        <v>1.24</v>
      </c>
      <c r="D98" s="271">
        <v>1.25</v>
      </c>
      <c r="E98" s="272">
        <v>1.228</v>
      </c>
      <c r="F98" s="272">
        <v>1.1950000000000001</v>
      </c>
      <c r="G98" s="272">
        <v>1.194</v>
      </c>
      <c r="H98" s="271">
        <v>1.246</v>
      </c>
    </row>
    <row r="99" spans="1:8">
      <c r="A99" s="234" t="s">
        <v>181</v>
      </c>
      <c r="B99" s="272">
        <v>0.499</v>
      </c>
      <c r="C99" s="272">
        <v>0.5</v>
      </c>
      <c r="D99" s="271">
        <v>0.503</v>
      </c>
      <c r="E99" s="272">
        <v>0.5</v>
      </c>
      <c r="F99" s="272">
        <v>0.499</v>
      </c>
      <c r="G99" s="272">
        <v>0.497</v>
      </c>
      <c r="H99" s="271">
        <v>0.47799999999999998</v>
      </c>
    </row>
    <row r="100" spans="1:8">
      <c r="A100" s="245" t="s">
        <v>156</v>
      </c>
      <c r="B100" s="284">
        <v>1273092</v>
      </c>
      <c r="C100" s="284">
        <v>1274552</v>
      </c>
      <c r="D100" s="283">
        <v>1292131</v>
      </c>
      <c r="E100" s="284">
        <v>1263051</v>
      </c>
      <c r="F100" s="284">
        <v>1229303</v>
      </c>
      <c r="G100" s="284">
        <v>1223299</v>
      </c>
      <c r="H100" s="283">
        <v>1227111</v>
      </c>
    </row>
    <row r="101" spans="1:8">
      <c r="A101" s="246" t="s">
        <v>157</v>
      </c>
      <c r="B101" s="270">
        <v>0.32200000000000001</v>
      </c>
      <c r="C101" s="270">
        <v>0.32500000000000001</v>
      </c>
      <c r="D101" s="269">
        <v>0.317</v>
      </c>
      <c r="E101" s="270">
        <v>0.318</v>
      </c>
      <c r="F101" s="270">
        <v>0.32</v>
      </c>
      <c r="G101" s="270">
        <v>0.318</v>
      </c>
      <c r="H101" s="269">
        <v>0.313</v>
      </c>
    </row>
    <row r="102" spans="1:8">
      <c r="A102" s="234" t="s">
        <v>172</v>
      </c>
      <c r="B102" s="318">
        <v>123</v>
      </c>
      <c r="C102" s="318">
        <v>133</v>
      </c>
      <c r="D102" s="292">
        <v>136</v>
      </c>
      <c r="E102" s="318">
        <v>148</v>
      </c>
      <c r="F102" s="318">
        <v>146</v>
      </c>
      <c r="G102" s="318">
        <v>159</v>
      </c>
      <c r="H102" s="292">
        <v>167</v>
      </c>
    </row>
    <row r="103" spans="1:8">
      <c r="A103" s="247" t="s">
        <v>158</v>
      </c>
      <c r="B103" s="284">
        <v>2059</v>
      </c>
      <c r="C103" s="284">
        <v>2127</v>
      </c>
      <c r="D103" s="283">
        <v>2340</v>
      </c>
      <c r="E103" s="284">
        <v>2269</v>
      </c>
      <c r="F103" s="284">
        <v>1968</v>
      </c>
      <c r="G103" s="284">
        <v>2099</v>
      </c>
      <c r="H103" s="283">
        <v>2215</v>
      </c>
    </row>
    <row r="104" spans="1:8">
      <c r="A104" s="234"/>
      <c r="B104" s="288"/>
      <c r="C104" s="288"/>
      <c r="D104" s="269"/>
      <c r="E104" s="288"/>
      <c r="F104" s="288"/>
      <c r="G104" s="288"/>
      <c r="H104" s="269"/>
    </row>
    <row r="105" spans="1:8">
      <c r="A105" s="255" t="s">
        <v>140</v>
      </c>
      <c r="B105" s="268"/>
      <c r="C105" s="268"/>
      <c r="D105" s="267"/>
      <c r="E105" s="268"/>
      <c r="F105" s="268"/>
      <c r="G105" s="268"/>
      <c r="H105" s="267"/>
    </row>
    <row r="106" spans="1:8">
      <c r="A106" s="233"/>
      <c r="B106" s="263"/>
      <c r="C106" s="263"/>
      <c r="D106" s="269"/>
      <c r="E106" s="263"/>
      <c r="F106" s="263"/>
      <c r="G106" s="263"/>
      <c r="H106" s="269"/>
    </row>
    <row r="107" spans="1:8">
      <c r="A107" s="251" t="s">
        <v>164</v>
      </c>
      <c r="B107" s="263"/>
      <c r="C107" s="263"/>
      <c r="D107" s="269"/>
      <c r="E107" s="263"/>
      <c r="F107" s="263"/>
      <c r="G107" s="263"/>
      <c r="H107" s="269"/>
    </row>
    <row r="108" spans="1:8">
      <c r="A108" s="233" t="s">
        <v>173</v>
      </c>
      <c r="B108" s="270">
        <v>0.16800000000000001</v>
      </c>
      <c r="C108" s="270">
        <v>0.16500000000000001</v>
      </c>
      <c r="D108" s="269">
        <v>0.16200000000000001</v>
      </c>
      <c r="E108" s="270">
        <v>0.159</v>
      </c>
      <c r="F108" s="270">
        <v>0.156</v>
      </c>
      <c r="G108" s="270">
        <v>0.154</v>
      </c>
      <c r="H108" s="269">
        <v>0.152</v>
      </c>
    </row>
    <row r="109" spans="1:8">
      <c r="A109" s="234" t="s">
        <v>174</v>
      </c>
      <c r="B109" s="286">
        <v>331788</v>
      </c>
      <c r="C109" s="286">
        <v>323962</v>
      </c>
      <c r="D109" s="285">
        <v>318039</v>
      </c>
      <c r="E109" s="286">
        <v>311240</v>
      </c>
      <c r="F109" s="286">
        <v>301632</v>
      </c>
      <c r="G109" s="286">
        <v>296083</v>
      </c>
      <c r="H109" s="285">
        <v>293916</v>
      </c>
    </row>
    <row r="110" spans="1:8">
      <c r="A110" s="244" t="s">
        <v>141</v>
      </c>
      <c r="B110" s="286">
        <v>217740</v>
      </c>
      <c r="C110" s="286">
        <v>207732</v>
      </c>
      <c r="D110" s="285">
        <v>191757</v>
      </c>
      <c r="E110" s="286">
        <v>194595</v>
      </c>
      <c r="F110" s="286">
        <v>187707</v>
      </c>
      <c r="G110" s="286">
        <v>168909</v>
      </c>
      <c r="H110" s="285">
        <v>159646</v>
      </c>
    </row>
    <row r="111" spans="1:8">
      <c r="A111" s="234"/>
      <c r="B111" s="260"/>
      <c r="C111" s="260"/>
      <c r="D111" s="269"/>
      <c r="E111" s="260"/>
      <c r="F111" s="260"/>
      <c r="G111" s="260"/>
      <c r="H111" s="269"/>
    </row>
    <row r="112" spans="1:8">
      <c r="A112" s="251" t="s">
        <v>175</v>
      </c>
      <c r="B112" s="263"/>
      <c r="C112" s="263"/>
      <c r="D112" s="269"/>
      <c r="E112" s="263"/>
      <c r="F112" s="263"/>
      <c r="G112" s="263"/>
      <c r="H112" s="269"/>
    </row>
    <row r="113" spans="1:8">
      <c r="A113" s="233" t="s">
        <v>176</v>
      </c>
      <c r="B113" s="294">
        <v>0.84</v>
      </c>
      <c r="C113" s="294">
        <v>0.83</v>
      </c>
      <c r="D113" s="293">
        <v>0.83</v>
      </c>
      <c r="E113" s="294">
        <v>0.83</v>
      </c>
      <c r="F113" s="294">
        <v>0.83</v>
      </c>
      <c r="G113" s="294">
        <v>0.82</v>
      </c>
      <c r="H113" s="293">
        <v>0.82</v>
      </c>
    </row>
    <row r="114" spans="1:8">
      <c r="A114" s="241" t="s">
        <v>177</v>
      </c>
      <c r="B114" s="263">
        <v>131563</v>
      </c>
      <c r="C114" s="263">
        <v>131916</v>
      </c>
      <c r="D114" s="261">
        <v>133795</v>
      </c>
      <c r="E114" s="263">
        <v>137563</v>
      </c>
      <c r="F114" s="263">
        <v>137903</v>
      </c>
      <c r="G114" s="263">
        <v>138163</v>
      </c>
      <c r="H114" s="261">
        <v>140270</v>
      </c>
    </row>
    <row r="115" spans="1:8">
      <c r="A115" s="241" t="s">
        <v>148</v>
      </c>
      <c r="B115" s="263">
        <v>21892</v>
      </c>
      <c r="C115" s="263">
        <v>22730</v>
      </c>
      <c r="D115" s="261">
        <v>23282</v>
      </c>
      <c r="E115" s="263">
        <v>23847</v>
      </c>
      <c r="F115" s="263">
        <v>24099</v>
      </c>
      <c r="G115" s="263">
        <v>25443</v>
      </c>
      <c r="H115" s="261">
        <v>26449</v>
      </c>
    </row>
    <row r="116" spans="1:8">
      <c r="A116" s="234" t="s">
        <v>178</v>
      </c>
      <c r="B116" s="286">
        <v>153455</v>
      </c>
      <c r="C116" s="286">
        <v>154646</v>
      </c>
      <c r="D116" s="285">
        <v>157077</v>
      </c>
      <c r="E116" s="286">
        <v>161410</v>
      </c>
      <c r="F116" s="286">
        <v>162002</v>
      </c>
      <c r="G116" s="286">
        <v>163606</v>
      </c>
      <c r="H116" s="285">
        <v>166719</v>
      </c>
    </row>
    <row r="117" spans="1:8">
      <c r="A117" s="299" t="s">
        <v>179</v>
      </c>
      <c r="B117" s="301">
        <v>32904</v>
      </c>
      <c r="C117" s="301">
        <v>33805</v>
      </c>
      <c r="D117" s="300">
        <v>35409</v>
      </c>
      <c r="E117" s="301">
        <v>40129</v>
      </c>
      <c r="F117" s="301">
        <v>41657</v>
      </c>
      <c r="G117" s="301">
        <v>50831</v>
      </c>
      <c r="H117" s="300">
        <v>58046</v>
      </c>
    </row>
    <row r="118" spans="1:8">
      <c r="A118" s="234"/>
      <c r="B118" s="263"/>
      <c r="C118" s="263"/>
      <c r="D118" s="269"/>
      <c r="E118" s="263"/>
      <c r="F118" s="263"/>
      <c r="G118" s="263"/>
      <c r="H118" s="269"/>
    </row>
    <row r="119" spans="1:8">
      <c r="A119" s="251" t="s">
        <v>127</v>
      </c>
      <c r="B119" s="263"/>
      <c r="C119" s="263"/>
      <c r="D119" s="269"/>
      <c r="E119" s="263"/>
      <c r="F119" s="263"/>
      <c r="G119" s="263"/>
      <c r="H119" s="269"/>
    </row>
    <row r="120" spans="1:8">
      <c r="A120" s="235"/>
      <c r="B120" s="263"/>
      <c r="C120" s="263"/>
      <c r="D120" s="269"/>
      <c r="E120" s="263"/>
      <c r="F120" s="263"/>
      <c r="G120" s="263"/>
      <c r="H120" s="269"/>
    </row>
    <row r="121" spans="1:8">
      <c r="A121" s="255" t="s">
        <v>155</v>
      </c>
      <c r="B121" s="268"/>
      <c r="C121" s="268"/>
      <c r="D121" s="267"/>
      <c r="E121" s="268"/>
      <c r="F121" s="268"/>
      <c r="G121" s="268"/>
      <c r="H121" s="267"/>
    </row>
    <row r="122" spans="1:8">
      <c r="A122" s="234"/>
      <c r="B122" s="263"/>
      <c r="C122" s="263"/>
      <c r="D122" s="269"/>
      <c r="E122" s="263"/>
      <c r="F122" s="263"/>
      <c r="G122" s="263"/>
      <c r="H122" s="269"/>
    </row>
    <row r="123" spans="1:8" ht="15">
      <c r="A123" s="234" t="s">
        <v>229</v>
      </c>
      <c r="B123" s="272">
        <v>1.768</v>
      </c>
      <c r="C123" s="272">
        <v>1.8</v>
      </c>
      <c r="D123" s="271">
        <v>2.056</v>
      </c>
      <c r="E123" s="272">
        <v>1.869</v>
      </c>
      <c r="F123" s="272">
        <v>1.617</v>
      </c>
      <c r="G123" s="272">
        <v>1.6479999999999999</v>
      </c>
      <c r="H123" s="271">
        <v>1.7609999999999999</v>
      </c>
    </row>
    <row r="124" spans="1:8" ht="15">
      <c r="A124" s="245" t="s">
        <v>230</v>
      </c>
      <c r="B124" s="272">
        <v>0.35899999999999999</v>
      </c>
      <c r="C124" s="272">
        <v>0.34</v>
      </c>
      <c r="D124" s="271">
        <v>0.35</v>
      </c>
      <c r="E124" s="272">
        <v>0.34699999999999998</v>
      </c>
      <c r="F124" s="272">
        <v>0.34599999999999997</v>
      </c>
      <c r="G124" s="272">
        <v>0.34399999999999997</v>
      </c>
      <c r="H124" s="271">
        <v>0.34100000000000003</v>
      </c>
    </row>
    <row r="125" spans="1:8" ht="15">
      <c r="A125" s="245" t="s">
        <v>231</v>
      </c>
      <c r="B125" s="284">
        <v>393735</v>
      </c>
      <c r="C125" s="284">
        <v>378859</v>
      </c>
      <c r="D125" s="283">
        <v>445517</v>
      </c>
      <c r="E125" s="284">
        <v>401958</v>
      </c>
      <c r="F125" s="284">
        <v>349814</v>
      </c>
      <c r="G125" s="284">
        <v>351143</v>
      </c>
      <c r="H125" s="283">
        <v>375337</v>
      </c>
    </row>
    <row r="126" spans="1:8">
      <c r="A126" s="241" t="s">
        <v>157</v>
      </c>
      <c r="B126" s="270">
        <v>0.30099999999999999</v>
      </c>
      <c r="C126" s="270">
        <v>0.32100000000000001</v>
      </c>
      <c r="D126" s="269">
        <v>0.27500000000000002</v>
      </c>
      <c r="E126" s="270">
        <v>0.32300000000000001</v>
      </c>
      <c r="F126" s="270">
        <v>0.374</v>
      </c>
      <c r="G126" s="270">
        <v>0.38100000000000001</v>
      </c>
      <c r="H126" s="269">
        <v>0.35399999999999998</v>
      </c>
    </row>
    <row r="127" spans="1:8">
      <c r="A127" s="247" t="s">
        <v>172</v>
      </c>
      <c r="B127" s="290">
        <v>118</v>
      </c>
      <c r="C127" s="290">
        <v>146</v>
      </c>
      <c r="D127" s="289">
        <v>139</v>
      </c>
      <c r="E127" s="290">
        <v>136</v>
      </c>
      <c r="F127" s="290">
        <v>151</v>
      </c>
      <c r="G127" s="290">
        <v>165</v>
      </c>
      <c r="H127" s="289">
        <v>164</v>
      </c>
    </row>
    <row r="128" spans="1:8">
      <c r="A128" s="234" t="s">
        <v>158</v>
      </c>
      <c r="B128" s="284">
        <v>2630</v>
      </c>
      <c r="C128" s="284">
        <v>3029</v>
      </c>
      <c r="D128" s="283">
        <v>3287</v>
      </c>
      <c r="E128" s="284">
        <v>3024</v>
      </c>
      <c r="F128" s="284">
        <v>3175</v>
      </c>
      <c r="G128" s="284">
        <v>3510</v>
      </c>
      <c r="H128" s="283">
        <v>3172</v>
      </c>
    </row>
    <row r="129" spans="1:8">
      <c r="A129" s="233"/>
      <c r="B129" s="263"/>
      <c r="C129" s="263"/>
      <c r="D129" s="269"/>
      <c r="E129" s="263"/>
      <c r="F129" s="263"/>
      <c r="G129" s="263"/>
      <c r="H129" s="269"/>
    </row>
    <row r="130" spans="1:8">
      <c r="A130" s="255" t="s">
        <v>140</v>
      </c>
      <c r="B130" s="268"/>
      <c r="C130" s="268"/>
      <c r="D130" s="267"/>
      <c r="E130" s="268"/>
      <c r="F130" s="268"/>
      <c r="G130" s="268"/>
      <c r="H130" s="267"/>
    </row>
    <row r="131" spans="1:8">
      <c r="A131" s="244"/>
      <c r="B131" s="270"/>
      <c r="C131" s="270"/>
      <c r="D131" s="269"/>
      <c r="E131" s="270"/>
      <c r="F131" s="270"/>
      <c r="G131" s="270"/>
      <c r="H131" s="269"/>
    </row>
    <row r="132" spans="1:8">
      <c r="A132" s="252" t="s">
        <v>164</v>
      </c>
      <c r="B132" s="270"/>
      <c r="C132" s="270"/>
      <c r="D132" s="269"/>
      <c r="E132" s="270"/>
      <c r="F132" s="270"/>
      <c r="G132" s="270"/>
      <c r="H132" s="269"/>
    </row>
    <row r="133" spans="1:8">
      <c r="A133" s="232" t="s">
        <v>173</v>
      </c>
      <c r="B133" s="270">
        <v>0.26400000000000001</v>
      </c>
      <c r="C133" s="270">
        <v>0.26400000000000001</v>
      </c>
      <c r="D133" s="269">
        <v>0.26500000000000001</v>
      </c>
      <c r="E133" s="270">
        <v>0.26400000000000001</v>
      </c>
      <c r="F133" s="270">
        <v>0.26200000000000001</v>
      </c>
      <c r="G133" s="270">
        <v>0.26200000000000001</v>
      </c>
      <c r="H133" s="269">
        <v>0.26200000000000001</v>
      </c>
    </row>
    <row r="134" spans="1:8">
      <c r="A134" s="244" t="s">
        <v>174</v>
      </c>
      <c r="B134" s="286">
        <v>169903</v>
      </c>
      <c r="C134" s="286">
        <v>169888</v>
      </c>
      <c r="D134" s="285">
        <v>169335</v>
      </c>
      <c r="E134" s="286">
        <v>168361</v>
      </c>
      <c r="F134" s="286">
        <v>166730</v>
      </c>
      <c r="G134" s="286">
        <v>166867</v>
      </c>
      <c r="H134" s="285">
        <v>166883</v>
      </c>
    </row>
    <row r="135" spans="1:8">
      <c r="A135" s="244" t="s">
        <v>141</v>
      </c>
      <c r="B135" s="286">
        <v>84745</v>
      </c>
      <c r="C135" s="286">
        <v>82458</v>
      </c>
      <c r="D135" s="285">
        <v>77467</v>
      </c>
      <c r="E135" s="286">
        <v>80834</v>
      </c>
      <c r="F135" s="286">
        <v>80377</v>
      </c>
      <c r="G135" s="286">
        <v>75741</v>
      </c>
      <c r="H135" s="285">
        <v>71431</v>
      </c>
    </row>
    <row r="136" spans="1:8">
      <c r="A136" s="244"/>
      <c r="B136" s="263"/>
      <c r="C136" s="263"/>
      <c r="D136" s="269"/>
      <c r="E136" s="263"/>
      <c r="F136" s="263"/>
      <c r="G136" s="263"/>
      <c r="H136" s="269"/>
    </row>
    <row r="137" spans="1:8">
      <c r="A137" s="251" t="s">
        <v>175</v>
      </c>
      <c r="B137" s="263"/>
      <c r="C137" s="263"/>
      <c r="D137" s="269"/>
      <c r="E137" s="263"/>
      <c r="F137" s="263"/>
      <c r="G137" s="263"/>
      <c r="H137" s="269"/>
    </row>
    <row r="138" spans="1:8">
      <c r="A138" s="248" t="s">
        <v>182</v>
      </c>
      <c r="B138" s="296">
        <v>0.85</v>
      </c>
      <c r="C138" s="296">
        <v>0.85</v>
      </c>
      <c r="D138" s="295">
        <v>0.85</v>
      </c>
      <c r="E138" s="296">
        <v>0.85</v>
      </c>
      <c r="F138" s="296">
        <v>0.84</v>
      </c>
      <c r="G138" s="296">
        <v>0.83</v>
      </c>
      <c r="H138" s="295">
        <v>0.83</v>
      </c>
    </row>
    <row r="139" spans="1:8">
      <c r="A139" s="245" t="s">
        <v>178</v>
      </c>
      <c r="B139" s="284">
        <v>69805</v>
      </c>
      <c r="C139" s="284">
        <v>71481</v>
      </c>
      <c r="D139" s="283">
        <v>72621</v>
      </c>
      <c r="E139" s="284">
        <v>78164</v>
      </c>
      <c r="F139" s="284">
        <v>77446</v>
      </c>
      <c r="G139" s="284">
        <v>77572</v>
      </c>
      <c r="H139" s="283">
        <v>79632</v>
      </c>
    </row>
    <row r="140" spans="1:8" ht="13.5" thickBot="1">
      <c r="A140" s="254" t="s">
        <v>179</v>
      </c>
      <c r="B140" s="298">
        <v>41357</v>
      </c>
      <c r="C140" s="298">
        <v>43194</v>
      </c>
      <c r="D140" s="297">
        <v>44911</v>
      </c>
      <c r="E140" s="298">
        <v>48834</v>
      </c>
      <c r="F140" s="298">
        <v>49321</v>
      </c>
      <c r="G140" s="298">
        <v>50388</v>
      </c>
      <c r="H140" s="297">
        <v>51995</v>
      </c>
    </row>
    <row r="141" spans="1:8">
      <c r="A141" s="233"/>
      <c r="B141" s="233"/>
      <c r="C141" s="233"/>
      <c r="D141" s="233"/>
      <c r="E141" s="233"/>
      <c r="F141" s="233"/>
      <c r="G141" s="233"/>
      <c r="H141" s="233"/>
    </row>
    <row r="142" spans="1:8" ht="15">
      <c r="A142" s="249" t="s">
        <v>212</v>
      </c>
      <c r="B142" s="249"/>
      <c r="C142" s="249"/>
      <c r="D142" s="249"/>
      <c r="E142" s="249"/>
      <c r="F142" s="249"/>
      <c r="G142" s="249"/>
      <c r="H142" s="249"/>
    </row>
    <row r="143" spans="1:8" ht="15">
      <c r="A143" s="249" t="s">
        <v>213</v>
      </c>
      <c r="B143" s="249"/>
      <c r="C143" s="249"/>
      <c r="D143" s="249"/>
      <c r="E143" s="249"/>
      <c r="F143" s="249"/>
      <c r="G143" s="249"/>
      <c r="H143" s="249"/>
    </row>
    <row r="144" spans="1:8" ht="15">
      <c r="A144" s="249" t="s">
        <v>214</v>
      </c>
      <c r="B144" s="249"/>
      <c r="C144" s="249"/>
      <c r="D144" s="249"/>
      <c r="E144" s="249"/>
      <c r="F144" s="249"/>
      <c r="G144" s="249"/>
      <c r="H144" s="249"/>
    </row>
    <row r="145" spans="1:8" ht="15">
      <c r="A145" s="249" t="s">
        <v>232</v>
      </c>
      <c r="B145" s="249"/>
      <c r="C145" s="249"/>
      <c r="D145" s="249"/>
      <c r="E145" s="249"/>
      <c r="F145" s="249"/>
      <c r="G145" s="249"/>
      <c r="H145" s="249"/>
    </row>
    <row r="146" spans="1:8" ht="15">
      <c r="B146" s="249"/>
      <c r="C146" s="249"/>
      <c r="D146" s="249"/>
      <c r="E146" s="249"/>
      <c r="F146" s="249"/>
      <c r="G146" s="249"/>
      <c r="H146" s="249"/>
    </row>
    <row r="147" spans="1:8" ht="15">
      <c r="A147" s="249"/>
      <c r="B147" s="249"/>
      <c r="C147" s="249"/>
      <c r="D147" s="249"/>
      <c r="E147" s="249"/>
      <c r="F147" s="249"/>
      <c r="G147" s="249"/>
      <c r="H147" s="249"/>
    </row>
    <row r="148" spans="1:8">
      <c r="A148" s="233"/>
      <c r="B148" s="233"/>
      <c r="C148" s="233"/>
      <c r="D148" s="233"/>
      <c r="E148" s="233"/>
      <c r="F148" s="233"/>
      <c r="G148" s="233"/>
      <c r="H148" s="233"/>
    </row>
    <row r="149" spans="1:8">
      <c r="A149" s="233"/>
      <c r="B149" s="233"/>
      <c r="C149" s="233"/>
      <c r="D149" s="233"/>
      <c r="E149" s="233"/>
      <c r="F149" s="233"/>
      <c r="G149" s="233"/>
      <c r="H149" s="233"/>
    </row>
    <row r="150" spans="1:8">
      <c r="A150" s="233"/>
      <c r="B150" s="233"/>
      <c r="C150" s="233"/>
      <c r="D150" s="233"/>
      <c r="E150" s="233"/>
      <c r="F150" s="233"/>
      <c r="G150" s="233"/>
      <c r="H150" s="233"/>
    </row>
    <row r="151" spans="1:8">
      <c r="A151" s="233"/>
      <c r="B151" s="233"/>
      <c r="C151" s="233"/>
      <c r="D151" s="233"/>
      <c r="E151" s="233"/>
      <c r="F151" s="233"/>
      <c r="G151" s="233"/>
      <c r="H151" s="233"/>
    </row>
    <row r="152" spans="1:8">
      <c r="A152" s="233"/>
      <c r="B152" s="233"/>
      <c r="C152" s="233"/>
      <c r="D152" s="233"/>
      <c r="E152" s="233"/>
      <c r="F152" s="233"/>
      <c r="G152" s="233"/>
      <c r="H152" s="233"/>
    </row>
    <row r="153" spans="1:8">
      <c r="A153" s="233"/>
      <c r="B153" s="233"/>
      <c r="C153" s="233"/>
      <c r="D153" s="233"/>
      <c r="E153" s="233"/>
      <c r="F153" s="233"/>
      <c r="G153" s="233"/>
      <c r="H153" s="233"/>
    </row>
    <row r="154" spans="1:8">
      <c r="A154" s="233"/>
      <c r="B154" s="233"/>
      <c r="C154" s="233"/>
      <c r="D154" s="233"/>
      <c r="E154" s="233"/>
      <c r="F154" s="233"/>
      <c r="G154" s="233"/>
      <c r="H154" s="233"/>
    </row>
    <row r="155" spans="1:8">
      <c r="A155" s="233"/>
      <c r="B155" s="233"/>
      <c r="C155" s="233"/>
      <c r="D155" s="233"/>
      <c r="E155" s="233"/>
      <c r="F155" s="233"/>
      <c r="G155" s="233"/>
      <c r="H155" s="233"/>
    </row>
    <row r="156" spans="1:8">
      <c r="A156" s="233"/>
      <c r="B156" s="233"/>
      <c r="C156" s="233"/>
      <c r="D156" s="233"/>
      <c r="E156" s="233"/>
      <c r="F156" s="233"/>
      <c r="G156" s="233"/>
      <c r="H156" s="233"/>
    </row>
    <row r="157" spans="1:8">
      <c r="A157" s="233"/>
      <c r="B157" s="233"/>
      <c r="C157" s="233"/>
      <c r="D157" s="233"/>
      <c r="E157" s="233"/>
      <c r="F157" s="233"/>
      <c r="G157" s="233"/>
      <c r="H157" s="233"/>
    </row>
    <row r="158" spans="1:8">
      <c r="A158" s="233"/>
      <c r="B158" s="233"/>
      <c r="C158" s="233"/>
      <c r="D158" s="233"/>
      <c r="E158" s="233"/>
      <c r="F158" s="233"/>
      <c r="G158" s="233"/>
      <c r="H158" s="233"/>
    </row>
    <row r="159" spans="1:8">
      <c r="A159" s="238"/>
      <c r="B159" s="238"/>
      <c r="C159" s="238"/>
      <c r="D159" s="238"/>
      <c r="E159" s="238"/>
      <c r="F159" s="238"/>
      <c r="G159" s="238"/>
      <c r="H159" s="238"/>
    </row>
    <row r="160" spans="1:8">
      <c r="A160" s="238"/>
      <c r="B160" s="238"/>
      <c r="C160" s="238"/>
      <c r="D160" s="238"/>
      <c r="E160" s="238"/>
      <c r="F160" s="238"/>
      <c r="G160" s="238"/>
      <c r="H160" s="238"/>
    </row>
    <row r="161" spans="1:8">
      <c r="A161" s="238"/>
      <c r="B161" s="238"/>
      <c r="C161" s="238"/>
      <c r="D161" s="238"/>
      <c r="E161" s="238"/>
      <c r="F161" s="238"/>
      <c r="G161" s="238"/>
      <c r="H161" s="238"/>
    </row>
    <row r="162" spans="1:8">
      <c r="A162" s="233"/>
      <c r="B162" s="233"/>
      <c r="C162" s="233"/>
      <c r="D162" s="233"/>
      <c r="E162" s="233"/>
      <c r="F162" s="233"/>
      <c r="G162" s="233"/>
      <c r="H162" s="233"/>
    </row>
    <row r="163" spans="1:8">
      <c r="A163" s="234"/>
      <c r="B163" s="234"/>
      <c r="C163" s="234"/>
      <c r="D163" s="234"/>
      <c r="E163" s="234"/>
      <c r="F163" s="234"/>
      <c r="G163" s="234"/>
      <c r="H163" s="234"/>
    </row>
    <row r="164" spans="1:8">
      <c r="A164" s="233"/>
      <c r="B164" s="233"/>
      <c r="C164" s="233"/>
      <c r="D164" s="233"/>
      <c r="E164" s="233"/>
      <c r="F164" s="233"/>
      <c r="G164" s="233"/>
      <c r="H164" s="233"/>
    </row>
    <row r="165" spans="1:8">
      <c r="A165" s="233"/>
      <c r="B165" s="233"/>
      <c r="C165" s="233"/>
      <c r="D165" s="233"/>
      <c r="E165" s="233"/>
      <c r="F165" s="233"/>
      <c r="G165" s="233"/>
      <c r="H165" s="233"/>
    </row>
    <row r="166" spans="1:8">
      <c r="A166" s="233"/>
      <c r="B166" s="233"/>
      <c r="C166" s="233"/>
      <c r="D166" s="233"/>
      <c r="E166" s="233"/>
      <c r="F166" s="233"/>
      <c r="G166" s="233"/>
      <c r="H166" s="233"/>
    </row>
    <row r="167" spans="1:8">
      <c r="A167" s="233"/>
      <c r="B167" s="233"/>
      <c r="C167" s="233"/>
      <c r="D167" s="233"/>
      <c r="E167" s="233"/>
      <c r="F167" s="233"/>
      <c r="G167" s="233"/>
      <c r="H167" s="233"/>
    </row>
    <row r="168" spans="1:8">
      <c r="A168" s="233"/>
      <c r="B168" s="233"/>
      <c r="C168" s="233"/>
      <c r="D168" s="233"/>
      <c r="E168" s="233"/>
      <c r="F168" s="233"/>
      <c r="G168" s="233"/>
      <c r="H168" s="233"/>
    </row>
    <row r="169" spans="1:8">
      <c r="A169" s="233"/>
      <c r="B169" s="233"/>
      <c r="C169" s="233"/>
      <c r="D169" s="233"/>
      <c r="E169" s="233"/>
      <c r="F169" s="233"/>
      <c r="G169" s="233"/>
      <c r="H169" s="233"/>
    </row>
    <row r="170" spans="1:8">
      <c r="A170" s="234"/>
      <c r="B170" s="234"/>
      <c r="C170" s="234"/>
      <c r="D170" s="234"/>
      <c r="E170" s="234"/>
      <c r="F170" s="234"/>
      <c r="G170" s="234"/>
      <c r="H170" s="234"/>
    </row>
    <row r="171" spans="1:8">
      <c r="A171" s="234"/>
      <c r="B171" s="234"/>
      <c r="C171" s="234"/>
      <c r="D171" s="234"/>
      <c r="E171" s="234"/>
      <c r="F171" s="234"/>
      <c r="G171" s="234"/>
      <c r="H171" s="234"/>
    </row>
    <row r="172" spans="1:8" ht="15">
      <c r="A172" s="239"/>
      <c r="B172" s="239"/>
      <c r="C172" s="239"/>
      <c r="D172" s="239"/>
      <c r="E172" s="239"/>
      <c r="F172" s="239"/>
      <c r="G172" s="239"/>
      <c r="H172" s="239"/>
    </row>
    <row r="173" spans="1:8" ht="15">
      <c r="A173" s="240"/>
      <c r="B173" s="240"/>
      <c r="C173" s="240"/>
      <c r="D173" s="240"/>
      <c r="E173" s="240"/>
      <c r="F173" s="240"/>
      <c r="G173" s="240"/>
      <c r="H173" s="240"/>
    </row>
    <row r="174" spans="1:8" ht="15">
      <c r="A174" s="240"/>
      <c r="B174" s="240"/>
      <c r="C174" s="240"/>
      <c r="D174" s="240"/>
      <c r="E174" s="240"/>
      <c r="F174" s="240"/>
      <c r="G174" s="240"/>
      <c r="H174" s="240"/>
    </row>
    <row r="175" spans="1:8">
      <c r="A175" s="236"/>
      <c r="B175" s="236"/>
      <c r="C175" s="236"/>
      <c r="D175" s="236"/>
      <c r="E175" s="236"/>
      <c r="F175" s="236"/>
      <c r="G175" s="236"/>
      <c r="H175" s="236"/>
    </row>
    <row r="176" spans="1:8">
      <c r="A176" s="25"/>
      <c r="B176" s="25"/>
      <c r="C176" s="25"/>
      <c r="D176" s="25"/>
      <c r="E176" s="25"/>
      <c r="F176" s="25"/>
      <c r="G176" s="25"/>
      <c r="H176" s="25"/>
    </row>
    <row r="177" spans="1:8">
      <c r="A177" s="25"/>
      <c r="B177" s="25"/>
      <c r="C177" s="25"/>
      <c r="D177" s="25"/>
      <c r="E177" s="25"/>
      <c r="F177" s="25"/>
      <c r="G177" s="25"/>
      <c r="H177" s="25"/>
    </row>
    <row r="178" spans="1:8">
      <c r="A178" s="233"/>
      <c r="B178" s="233"/>
      <c r="C178" s="233"/>
      <c r="D178" s="233"/>
      <c r="E178" s="233"/>
      <c r="F178" s="233"/>
      <c r="G178" s="233"/>
      <c r="H178" s="233"/>
    </row>
    <row r="179" spans="1:8">
      <c r="A179" s="237"/>
      <c r="B179" s="237"/>
      <c r="C179" s="237"/>
      <c r="D179" s="237"/>
      <c r="E179" s="237"/>
      <c r="F179" s="237"/>
      <c r="G179" s="237"/>
      <c r="H179" s="237"/>
    </row>
    <row r="180" spans="1:8">
      <c r="A180" s="237"/>
      <c r="B180" s="237"/>
      <c r="C180" s="237"/>
      <c r="D180" s="237"/>
      <c r="E180" s="237"/>
      <c r="F180" s="237"/>
      <c r="G180" s="237"/>
      <c r="H180" s="237"/>
    </row>
    <row r="181" spans="1:8">
      <c r="A181" s="237"/>
      <c r="B181" s="237"/>
      <c r="C181" s="237"/>
      <c r="D181" s="237"/>
      <c r="E181" s="237"/>
      <c r="F181" s="237"/>
      <c r="G181" s="237"/>
      <c r="H181" s="237"/>
    </row>
    <row r="182" spans="1:8">
      <c r="A182" s="237"/>
      <c r="B182" s="237"/>
      <c r="C182" s="237"/>
      <c r="D182" s="237"/>
      <c r="E182" s="237"/>
      <c r="F182" s="237"/>
      <c r="G182" s="237"/>
      <c r="H182" s="237"/>
    </row>
    <row r="183" spans="1:8">
      <c r="A183" s="237"/>
      <c r="B183" s="237"/>
      <c r="C183" s="237"/>
      <c r="D183" s="237"/>
      <c r="E183" s="237"/>
      <c r="F183" s="237"/>
      <c r="G183" s="237"/>
      <c r="H183" s="237"/>
    </row>
    <row r="184" spans="1:8">
      <c r="A184" s="237"/>
      <c r="B184" s="237"/>
      <c r="C184" s="237"/>
      <c r="D184" s="237"/>
      <c r="E184" s="237"/>
      <c r="F184" s="237"/>
      <c r="G184" s="237"/>
      <c r="H184" s="237"/>
    </row>
    <row r="185" spans="1:8">
      <c r="A185" s="237"/>
      <c r="B185" s="237"/>
      <c r="C185" s="237"/>
      <c r="D185" s="237"/>
      <c r="E185" s="237"/>
      <c r="F185" s="237"/>
      <c r="G185" s="237"/>
      <c r="H185" s="237"/>
    </row>
    <row r="186" spans="1:8">
      <c r="A186" s="238"/>
      <c r="B186" s="238"/>
      <c r="C186" s="238"/>
      <c r="D186" s="238"/>
      <c r="E186" s="238"/>
      <c r="F186" s="238"/>
      <c r="G186" s="238"/>
      <c r="H186" s="238"/>
    </row>
    <row r="187" spans="1:8">
      <c r="A187" s="238"/>
      <c r="B187" s="238"/>
      <c r="C187" s="238"/>
      <c r="D187" s="238"/>
      <c r="E187" s="238"/>
      <c r="F187" s="238"/>
      <c r="G187" s="238"/>
      <c r="H187" s="238"/>
    </row>
    <row r="188" spans="1:8">
      <c r="A188" s="238"/>
      <c r="B188" s="238"/>
      <c r="C188" s="238"/>
      <c r="D188" s="238"/>
      <c r="E188" s="238"/>
      <c r="F188" s="238"/>
      <c r="G188" s="238"/>
      <c r="H188" s="238"/>
    </row>
    <row r="189" spans="1:8">
      <c r="A189" s="238"/>
      <c r="B189" s="238"/>
      <c r="C189" s="238"/>
      <c r="D189" s="238"/>
      <c r="E189" s="238"/>
      <c r="F189" s="238"/>
      <c r="G189" s="238"/>
      <c r="H189" s="238"/>
    </row>
    <row r="190" spans="1:8">
      <c r="A190" s="238"/>
      <c r="B190" s="238"/>
      <c r="C190" s="238"/>
      <c r="D190" s="238"/>
      <c r="E190" s="238"/>
      <c r="F190" s="238"/>
      <c r="G190" s="238"/>
      <c r="H190" s="238"/>
    </row>
    <row r="191" spans="1:8">
      <c r="A191" s="237"/>
      <c r="B191" s="237"/>
      <c r="C191" s="237"/>
      <c r="D191" s="237"/>
      <c r="E191" s="237"/>
      <c r="F191" s="237"/>
      <c r="G191" s="237"/>
      <c r="H191" s="237"/>
    </row>
    <row r="192" spans="1:8">
      <c r="A192" s="237"/>
      <c r="B192" s="237"/>
      <c r="C192" s="237"/>
      <c r="D192" s="237"/>
      <c r="E192" s="237"/>
      <c r="F192" s="237"/>
      <c r="G192" s="237"/>
      <c r="H192" s="237"/>
    </row>
    <row r="193" spans="1:8">
      <c r="A193" s="237"/>
      <c r="B193" s="237"/>
      <c r="C193" s="237"/>
      <c r="D193" s="237"/>
      <c r="E193" s="237"/>
      <c r="F193" s="237"/>
      <c r="G193" s="237"/>
      <c r="H193" s="237"/>
    </row>
    <row r="194" spans="1:8">
      <c r="A194" s="238"/>
      <c r="B194" s="238"/>
      <c r="C194" s="238"/>
      <c r="D194" s="238"/>
      <c r="E194" s="238"/>
      <c r="F194" s="238"/>
      <c r="G194" s="238"/>
      <c r="H194" s="238"/>
    </row>
    <row r="195" spans="1:8">
      <c r="A195" s="238"/>
      <c r="B195" s="238"/>
      <c r="C195" s="238"/>
      <c r="D195" s="238"/>
      <c r="E195" s="238"/>
      <c r="F195" s="238"/>
      <c r="G195" s="238"/>
      <c r="H195" s="238"/>
    </row>
    <row r="196" spans="1:8">
      <c r="A196" s="233"/>
      <c r="B196" s="233"/>
      <c r="C196" s="233"/>
      <c r="D196" s="233"/>
      <c r="E196" s="233"/>
      <c r="F196" s="233"/>
      <c r="G196" s="233"/>
      <c r="H196" s="233"/>
    </row>
    <row r="197" spans="1:8">
      <c r="A197" s="233"/>
      <c r="B197" s="233"/>
      <c r="C197" s="233"/>
      <c r="D197" s="233"/>
      <c r="E197" s="233"/>
      <c r="F197" s="233"/>
      <c r="G197" s="233"/>
      <c r="H197" s="23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H199"/>
  <sheetViews>
    <sheetView showGridLines="0" zoomScaleNormal="100" zoomScaleSheetLayoutView="5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2.75"/>
  <cols>
    <col min="1" max="1" width="59.85546875" style="78" customWidth="1"/>
    <col min="2" max="2" width="12.7109375" style="321" customWidth="1"/>
    <col min="3" max="8" width="12.7109375" style="310" customWidth="1"/>
    <col min="9" max="16384" width="9.140625" style="7"/>
  </cols>
  <sheetData>
    <row r="1" spans="1:8" s="317" customFormat="1">
      <c r="A1" s="253" t="s">
        <v>131</v>
      </c>
      <c r="B1" s="199">
        <v>2011</v>
      </c>
      <c r="C1" s="199">
        <v>2011</v>
      </c>
      <c r="D1" s="199">
        <v>2011</v>
      </c>
      <c r="E1" s="199">
        <v>2011</v>
      </c>
      <c r="F1" s="199">
        <v>2012</v>
      </c>
      <c r="G1" s="199">
        <v>2012</v>
      </c>
      <c r="H1" s="199">
        <v>2012</v>
      </c>
    </row>
    <row r="2" spans="1:8" s="317" customFormat="1">
      <c r="A2" s="250"/>
      <c r="B2" s="119" t="s">
        <v>1</v>
      </c>
      <c r="C2" s="119" t="s">
        <v>2</v>
      </c>
      <c r="D2" s="119" t="s">
        <v>3</v>
      </c>
      <c r="E2" s="119" t="s">
        <v>4</v>
      </c>
      <c r="F2" s="119" t="s">
        <v>1</v>
      </c>
      <c r="G2" s="119" t="s">
        <v>2</v>
      </c>
      <c r="H2" s="119" t="s">
        <v>3</v>
      </c>
    </row>
    <row r="3" spans="1:8" s="317" customFormat="1">
      <c r="A3" s="250"/>
      <c r="B3" s="319" t="s">
        <v>222</v>
      </c>
      <c r="C3" s="319" t="s">
        <v>222</v>
      </c>
      <c r="D3" s="319" t="s">
        <v>222</v>
      </c>
      <c r="E3" s="319" t="s">
        <v>222</v>
      </c>
      <c r="F3" s="319" t="s">
        <v>222</v>
      </c>
      <c r="G3" s="319" t="s">
        <v>222</v>
      </c>
      <c r="H3" s="319" t="s">
        <v>222</v>
      </c>
    </row>
    <row r="4" spans="1:8" s="317" customFormat="1">
      <c r="A4" s="256" t="s">
        <v>132</v>
      </c>
      <c r="B4" s="326" t="s">
        <v>227</v>
      </c>
      <c r="C4" s="201"/>
      <c r="D4" s="201"/>
      <c r="E4" s="201"/>
      <c r="F4" s="201"/>
      <c r="G4" s="201"/>
      <c r="H4" s="201"/>
    </row>
    <row r="5" spans="1:8" s="317" customFormat="1">
      <c r="A5" s="234"/>
      <c r="B5" s="258"/>
      <c r="C5" s="258"/>
      <c r="D5" s="257"/>
      <c r="E5" s="258"/>
      <c r="F5" s="258"/>
      <c r="G5" s="258"/>
      <c r="H5" s="257"/>
    </row>
    <row r="6" spans="1:8" s="317" customFormat="1">
      <c r="A6" s="233" t="s">
        <v>45</v>
      </c>
      <c r="B6" s="260">
        <v>0.374</v>
      </c>
      <c r="C6" s="260">
        <v>0.34200000000000003</v>
      </c>
      <c r="D6" s="259">
        <v>0.34100000000000003</v>
      </c>
      <c r="E6" s="260">
        <v>0.32800000000000001</v>
      </c>
      <c r="F6" s="260">
        <v>0.35199999999999998</v>
      </c>
      <c r="G6" s="260">
        <v>0.34599999999999997</v>
      </c>
      <c r="H6" s="259">
        <v>0.35699999999999998</v>
      </c>
    </row>
    <row r="7" spans="1:8" s="317" customFormat="1">
      <c r="A7" s="233" t="s">
        <v>133</v>
      </c>
      <c r="B7" s="260">
        <v>0.20499999999999999</v>
      </c>
      <c r="C7" s="260">
        <v>0.17399999999999999</v>
      </c>
      <c r="D7" s="259">
        <v>0.17599999999999999</v>
      </c>
      <c r="E7" s="260">
        <v>0.106</v>
      </c>
      <c r="F7" s="260">
        <v>0.17899999999999999</v>
      </c>
      <c r="G7" s="260">
        <v>0.17</v>
      </c>
      <c r="H7" s="259">
        <v>0.18099999999999999</v>
      </c>
    </row>
    <row r="8" spans="1:8" s="317" customFormat="1">
      <c r="A8" s="233" t="s">
        <v>134</v>
      </c>
      <c r="B8" s="260">
        <v>0.106</v>
      </c>
      <c r="C8" s="260">
        <v>6.8000000000000005E-2</v>
      </c>
      <c r="D8" s="259">
        <v>7.4999999999999997E-2</v>
      </c>
      <c r="E8" s="260">
        <v>-1.2E-2</v>
      </c>
      <c r="F8" s="260">
        <v>8.8999999999999996E-2</v>
      </c>
      <c r="G8" s="260">
        <v>8.1000000000000003E-2</v>
      </c>
      <c r="H8" s="259">
        <v>8.6999999999999994E-2</v>
      </c>
    </row>
    <row r="9" spans="1:8" s="317" customFormat="1">
      <c r="A9" s="233" t="s">
        <v>135</v>
      </c>
      <c r="B9" s="260">
        <v>8.5999999999999993E-2</v>
      </c>
      <c r="C9" s="260">
        <v>9.2999999999999999E-2</v>
      </c>
      <c r="D9" s="259">
        <v>0.1</v>
      </c>
      <c r="E9" s="260">
        <v>0.14000000000000001</v>
      </c>
      <c r="F9" s="260">
        <v>0.16300000000000001</v>
      </c>
      <c r="G9" s="260">
        <v>0.13800000000000001</v>
      </c>
      <c r="H9" s="259">
        <v>0.16</v>
      </c>
    </row>
    <row r="10" spans="1:8" s="317" customFormat="1">
      <c r="A10" s="233" t="s">
        <v>136</v>
      </c>
      <c r="B10" s="260">
        <v>5.5E-2</v>
      </c>
      <c r="C10" s="260">
        <v>3.5999999999999997E-2</v>
      </c>
      <c r="D10" s="259">
        <v>0.04</v>
      </c>
      <c r="E10" s="260">
        <v>-7.0000000000000001E-3</v>
      </c>
      <c r="F10" s="260">
        <v>1.2E-2</v>
      </c>
      <c r="G10" s="260">
        <v>4.3999999999999997E-2</v>
      </c>
      <c r="H10" s="259">
        <v>4.8000000000000001E-2</v>
      </c>
    </row>
    <row r="11" spans="1:8" s="317" customFormat="1">
      <c r="A11" s="233" t="s">
        <v>137</v>
      </c>
      <c r="B11" s="260">
        <v>0.113</v>
      </c>
      <c r="C11" s="260">
        <v>7.5999999999999998E-2</v>
      </c>
      <c r="D11" s="259">
        <v>8.3000000000000004E-2</v>
      </c>
      <c r="E11" s="260">
        <v>-2.8000000000000001E-2</v>
      </c>
      <c r="F11" s="260">
        <v>2.7E-2</v>
      </c>
      <c r="G11" s="260">
        <v>0.10100000000000001</v>
      </c>
      <c r="H11" s="259">
        <v>0.108</v>
      </c>
    </row>
    <row r="12" spans="1:8" s="317" customFormat="1">
      <c r="A12" s="233" t="s">
        <v>84</v>
      </c>
      <c r="B12" s="262">
        <v>270451</v>
      </c>
      <c r="C12" s="262">
        <v>295060</v>
      </c>
      <c r="D12" s="261">
        <v>272389</v>
      </c>
      <c r="E12" s="262">
        <v>288377</v>
      </c>
      <c r="F12" s="262">
        <v>283624</v>
      </c>
      <c r="G12" s="262">
        <v>324179</v>
      </c>
      <c r="H12" s="261">
        <v>296819</v>
      </c>
    </row>
    <row r="13" spans="1:8" s="317" customFormat="1">
      <c r="A13" s="233" t="s">
        <v>138</v>
      </c>
      <c r="B13" s="260">
        <v>0.31</v>
      </c>
      <c r="C13" s="260">
        <v>0.35099999999999998</v>
      </c>
      <c r="D13" s="259">
        <v>0.31900000000000001</v>
      </c>
      <c r="E13" s="260">
        <v>0.34100000000000003</v>
      </c>
      <c r="F13" s="260">
        <v>0.33600000000000002</v>
      </c>
      <c r="G13" s="260">
        <v>0.39300000000000002</v>
      </c>
      <c r="H13" s="259">
        <v>0.36399999999999999</v>
      </c>
    </row>
    <row r="14" spans="1:8" s="317" customFormat="1" ht="13.5" thickBot="1">
      <c r="A14" s="307" t="s">
        <v>139</v>
      </c>
      <c r="B14" s="309">
        <v>10170</v>
      </c>
      <c r="C14" s="309">
        <v>10070</v>
      </c>
      <c r="D14" s="308">
        <v>10178</v>
      </c>
      <c r="E14" s="309">
        <v>10111</v>
      </c>
      <c r="F14" s="309">
        <v>10006</v>
      </c>
      <c r="G14" s="309">
        <v>11773</v>
      </c>
      <c r="H14" s="308">
        <v>11707</v>
      </c>
    </row>
    <row r="15" spans="1:8" s="317" customFormat="1" ht="13.5" thickTop="1">
      <c r="A15" s="234"/>
      <c r="B15" s="263"/>
      <c r="C15" s="263"/>
      <c r="D15" s="264"/>
      <c r="E15" s="263"/>
      <c r="F15" s="263"/>
      <c r="G15" s="263"/>
      <c r="H15" s="264"/>
    </row>
    <row r="16" spans="1:8" s="317" customFormat="1">
      <c r="A16" s="251" t="s">
        <v>114</v>
      </c>
      <c r="B16" s="266"/>
      <c r="C16" s="266"/>
      <c r="D16" s="265"/>
      <c r="E16" s="266"/>
      <c r="F16" s="266"/>
      <c r="G16" s="266"/>
      <c r="H16" s="265"/>
    </row>
    <row r="17" spans="1:8" s="317" customFormat="1">
      <c r="A17" s="234"/>
      <c r="B17" s="263"/>
      <c r="C17" s="263"/>
      <c r="D17" s="264"/>
      <c r="E17" s="263"/>
      <c r="F17" s="263"/>
      <c r="G17" s="263"/>
      <c r="H17" s="264"/>
    </row>
    <row r="18" spans="1:8" s="317" customFormat="1">
      <c r="A18" s="255" t="s">
        <v>155</v>
      </c>
      <c r="B18" s="268"/>
      <c r="C18" s="268"/>
      <c r="D18" s="267"/>
      <c r="E18" s="268"/>
      <c r="F18" s="268"/>
      <c r="G18" s="268"/>
      <c r="H18" s="267"/>
    </row>
    <row r="19" spans="1:8" s="317" customFormat="1">
      <c r="A19" s="233"/>
      <c r="B19" s="263"/>
      <c r="C19" s="263"/>
      <c r="D19" s="269"/>
      <c r="E19" s="263"/>
      <c r="F19" s="263"/>
      <c r="G19" s="263"/>
      <c r="H19" s="269"/>
    </row>
    <row r="20" spans="1:8" s="317" customFormat="1" ht="15">
      <c r="A20" s="234" t="s">
        <v>206</v>
      </c>
      <c r="B20" s="272">
        <v>1.1910000000000001</v>
      </c>
      <c r="C20" s="272">
        <v>1.1739999999999999</v>
      </c>
      <c r="D20" s="271">
        <v>1.171</v>
      </c>
      <c r="E20" s="272">
        <v>1.173</v>
      </c>
      <c r="F20" s="272">
        <v>1.1679999999999999</v>
      </c>
      <c r="G20" s="272">
        <v>1.159</v>
      </c>
      <c r="H20" s="271">
        <v>1.1579999999999999</v>
      </c>
    </row>
    <row r="21" spans="1:8" s="317" customFormat="1" ht="15">
      <c r="A21" s="234" t="s">
        <v>207</v>
      </c>
      <c r="B21" s="272">
        <v>0.438</v>
      </c>
      <c r="C21" s="272">
        <v>0.44500000000000001</v>
      </c>
      <c r="D21" s="271">
        <v>0.44800000000000001</v>
      </c>
      <c r="E21" s="272">
        <v>0.45</v>
      </c>
      <c r="F21" s="272">
        <v>0.45300000000000001</v>
      </c>
      <c r="G21" s="272">
        <v>0.45800000000000002</v>
      </c>
      <c r="H21" s="271">
        <v>0.46</v>
      </c>
    </row>
    <row r="22" spans="1:8" s="317" customFormat="1">
      <c r="A22" s="234" t="s">
        <v>156</v>
      </c>
      <c r="B22" s="274">
        <v>4776995</v>
      </c>
      <c r="C22" s="274">
        <v>4773270</v>
      </c>
      <c r="D22" s="273">
        <v>4789739</v>
      </c>
      <c r="E22" s="274">
        <v>4817296</v>
      </c>
      <c r="F22" s="274">
        <v>4815385</v>
      </c>
      <c r="G22" s="274">
        <v>4820943</v>
      </c>
      <c r="H22" s="273">
        <v>4819872</v>
      </c>
    </row>
    <row r="23" spans="1:8" s="317" customFormat="1">
      <c r="A23" s="241" t="s">
        <v>157</v>
      </c>
      <c r="B23" s="270">
        <v>0.438</v>
      </c>
      <c r="C23" s="270">
        <v>0.44500000000000001</v>
      </c>
      <c r="D23" s="269">
        <v>0.45400000000000001</v>
      </c>
      <c r="E23" s="270">
        <v>0.46200000000000002</v>
      </c>
      <c r="F23" s="270">
        <v>0.46200000000000002</v>
      </c>
      <c r="G23" s="270">
        <v>0.46500000000000002</v>
      </c>
      <c r="H23" s="269">
        <v>0.47</v>
      </c>
    </row>
    <row r="24" spans="1:8" s="317" customFormat="1">
      <c r="A24" s="234" t="s">
        <v>172</v>
      </c>
      <c r="B24" s="274">
        <v>154</v>
      </c>
      <c r="C24" s="274">
        <v>158</v>
      </c>
      <c r="D24" s="275">
        <v>160</v>
      </c>
      <c r="E24" s="274">
        <v>161</v>
      </c>
      <c r="F24" s="274">
        <v>159</v>
      </c>
      <c r="G24" s="274">
        <v>160</v>
      </c>
      <c r="H24" s="275">
        <v>160</v>
      </c>
    </row>
    <row r="25" spans="1:8" s="317" customFormat="1">
      <c r="A25" s="234" t="s">
        <v>158</v>
      </c>
      <c r="B25" s="274">
        <v>3433</v>
      </c>
      <c r="C25" s="274">
        <v>3522</v>
      </c>
      <c r="D25" s="275">
        <v>3590</v>
      </c>
      <c r="E25" s="274">
        <v>3587</v>
      </c>
      <c r="F25" s="274">
        <v>3344</v>
      </c>
      <c r="G25" s="274">
        <v>3385</v>
      </c>
      <c r="H25" s="275">
        <v>3437</v>
      </c>
    </row>
    <row r="26" spans="1:8" s="317" customFormat="1">
      <c r="A26" s="241" t="s">
        <v>159</v>
      </c>
      <c r="B26" s="277">
        <v>5826</v>
      </c>
      <c r="C26" s="277">
        <v>5929</v>
      </c>
      <c r="D26" s="276">
        <v>5975</v>
      </c>
      <c r="E26" s="277">
        <v>5930</v>
      </c>
      <c r="F26" s="277">
        <v>5606</v>
      </c>
      <c r="G26" s="277">
        <v>5648</v>
      </c>
      <c r="H26" s="276">
        <v>5692</v>
      </c>
    </row>
    <row r="27" spans="1:8" s="317" customFormat="1">
      <c r="A27" s="241" t="s">
        <v>160</v>
      </c>
      <c r="B27" s="277">
        <v>1512</v>
      </c>
      <c r="C27" s="277">
        <v>1562</v>
      </c>
      <c r="D27" s="276">
        <v>1613</v>
      </c>
      <c r="E27" s="277">
        <v>1619</v>
      </c>
      <c r="F27" s="277">
        <v>1342</v>
      </c>
      <c r="G27" s="277">
        <v>1361</v>
      </c>
      <c r="H27" s="276">
        <v>1397</v>
      </c>
    </row>
    <row r="28" spans="1:8" s="317" customFormat="1">
      <c r="A28" s="234" t="s">
        <v>161</v>
      </c>
      <c r="B28" s="272">
        <v>0.186</v>
      </c>
      <c r="C28" s="272">
        <v>0.188</v>
      </c>
      <c r="D28" s="278">
        <v>0.19</v>
      </c>
      <c r="E28" s="272">
        <v>0.19500000000000001</v>
      </c>
      <c r="F28" s="272">
        <v>0.17</v>
      </c>
      <c r="G28" s="272">
        <v>0.17</v>
      </c>
      <c r="H28" s="278">
        <v>0.17599999999999999</v>
      </c>
    </row>
    <row r="29" spans="1:8" s="317" customFormat="1">
      <c r="A29" s="241" t="s">
        <v>159</v>
      </c>
      <c r="B29" s="270">
        <v>0.17399999999999999</v>
      </c>
      <c r="C29" s="270">
        <v>0.153</v>
      </c>
      <c r="D29" s="279">
        <v>0.19</v>
      </c>
      <c r="E29" s="270">
        <v>0.14499999999999999</v>
      </c>
      <c r="F29" s="270">
        <v>0.154</v>
      </c>
      <c r="G29" s="270">
        <v>0.14399999999999999</v>
      </c>
      <c r="H29" s="279">
        <v>0.13700000000000001</v>
      </c>
    </row>
    <row r="30" spans="1:8" s="317" customFormat="1">
      <c r="A30" s="241" t="s">
        <v>160</v>
      </c>
      <c r="B30" s="270">
        <v>0.19500000000000001</v>
      </c>
      <c r="C30" s="270">
        <v>0.215</v>
      </c>
      <c r="D30" s="279">
        <v>0.19</v>
      </c>
      <c r="E30" s="270">
        <v>0.23599999999999999</v>
      </c>
      <c r="F30" s="270">
        <v>0.183</v>
      </c>
      <c r="G30" s="270">
        <v>0.193</v>
      </c>
      <c r="H30" s="279">
        <v>0.21</v>
      </c>
    </row>
    <row r="31" spans="1:8" s="317" customFormat="1">
      <c r="A31" s="243" t="s">
        <v>162</v>
      </c>
      <c r="B31" s="272">
        <v>0.20899999999999999</v>
      </c>
      <c r="C31" s="272">
        <v>0.20699999999999999</v>
      </c>
      <c r="D31" s="278">
        <v>0.20799999999999999</v>
      </c>
      <c r="E31" s="272">
        <v>0.21</v>
      </c>
      <c r="F31" s="272">
        <v>0.23300000000000001</v>
      </c>
      <c r="G31" s="272">
        <v>0.23300000000000001</v>
      </c>
      <c r="H31" s="278">
        <v>0.23200000000000001</v>
      </c>
    </row>
    <row r="32" spans="1:8" s="317" customFormat="1">
      <c r="A32" s="233" t="s">
        <v>163</v>
      </c>
      <c r="B32" s="277">
        <v>4888</v>
      </c>
      <c r="C32" s="277">
        <v>5314</v>
      </c>
      <c r="D32" s="276">
        <v>5529</v>
      </c>
      <c r="E32" s="277">
        <v>6449</v>
      </c>
      <c r="F32" s="277">
        <v>5569</v>
      </c>
      <c r="G32" s="277">
        <v>5791</v>
      </c>
      <c r="H32" s="276">
        <v>5239</v>
      </c>
    </row>
    <row r="33" spans="1:8" s="317" customFormat="1">
      <c r="A33" s="233" t="s">
        <v>193</v>
      </c>
      <c r="B33" s="277">
        <v>16521</v>
      </c>
      <c r="C33" s="277">
        <v>17307</v>
      </c>
      <c r="D33" s="276">
        <v>17600</v>
      </c>
      <c r="E33" s="277">
        <v>19102</v>
      </c>
      <c r="F33" s="277">
        <v>13581</v>
      </c>
      <c r="G33" s="277">
        <v>15126</v>
      </c>
      <c r="H33" s="276">
        <v>13331</v>
      </c>
    </row>
    <row r="34" spans="1:8" s="317" customFormat="1">
      <c r="A34" s="234" t="s">
        <v>183</v>
      </c>
      <c r="B34" s="274">
        <v>612155</v>
      </c>
      <c r="C34" s="274">
        <v>693991</v>
      </c>
      <c r="D34" s="273">
        <v>814791</v>
      </c>
      <c r="E34" s="274">
        <v>971469</v>
      </c>
      <c r="F34" s="274">
        <v>1045070</v>
      </c>
      <c r="G34" s="274">
        <v>1125712</v>
      </c>
      <c r="H34" s="273">
        <v>1234933</v>
      </c>
    </row>
    <row r="35" spans="1:8" s="317" customFormat="1" ht="15">
      <c r="A35" s="233" t="s">
        <v>208</v>
      </c>
      <c r="B35" s="270">
        <v>0.48299999999999998</v>
      </c>
      <c r="C35" s="270">
        <v>0.48699999999999999</v>
      </c>
      <c r="D35" s="269">
        <v>0.47099999999999997</v>
      </c>
      <c r="E35" s="270">
        <v>0.48699999999999999</v>
      </c>
      <c r="F35" s="270">
        <v>0.48199999999999998</v>
      </c>
      <c r="G35" s="270">
        <v>0.47899999999999998</v>
      </c>
      <c r="H35" s="269">
        <v>0.46400000000000002</v>
      </c>
    </row>
    <row r="36" spans="1:8" s="317" customFormat="1" ht="15">
      <c r="A36" s="233" t="s">
        <v>209</v>
      </c>
      <c r="B36" s="270">
        <v>0.65400000000000003</v>
      </c>
      <c r="C36" s="270">
        <v>0.66</v>
      </c>
      <c r="D36" s="269">
        <v>0.66</v>
      </c>
      <c r="E36" s="270">
        <v>0.66</v>
      </c>
      <c r="F36" s="270">
        <v>0.66</v>
      </c>
      <c r="G36" s="270">
        <v>0.70099999999999996</v>
      </c>
      <c r="H36" s="269">
        <v>0.72099999999999997</v>
      </c>
    </row>
    <row r="37" spans="1:8" s="317" customFormat="1">
      <c r="A37" s="234"/>
      <c r="B37" s="263"/>
      <c r="C37" s="263"/>
      <c r="D37" s="264"/>
      <c r="E37" s="263"/>
      <c r="F37" s="263"/>
      <c r="G37" s="263"/>
      <c r="H37" s="264"/>
    </row>
    <row r="38" spans="1:8" s="317" customFormat="1">
      <c r="A38" s="255" t="s">
        <v>140</v>
      </c>
      <c r="B38" s="268"/>
      <c r="C38" s="268"/>
      <c r="D38" s="280"/>
      <c r="E38" s="268"/>
      <c r="F38" s="268"/>
      <c r="G38" s="268"/>
      <c r="H38" s="280"/>
    </row>
    <row r="39" spans="1:8" s="317" customFormat="1">
      <c r="A39" s="234"/>
      <c r="B39" s="263"/>
      <c r="C39" s="263"/>
      <c r="D39" s="264"/>
      <c r="E39" s="263"/>
      <c r="F39" s="263"/>
      <c r="G39" s="263"/>
      <c r="H39" s="264"/>
    </row>
    <row r="40" spans="1:8" s="317" customFormat="1">
      <c r="A40" s="251" t="s">
        <v>164</v>
      </c>
      <c r="B40" s="260"/>
      <c r="C40" s="260"/>
      <c r="D40" s="264"/>
      <c r="E40" s="260"/>
      <c r="F40" s="260"/>
      <c r="G40" s="260"/>
      <c r="H40" s="264"/>
    </row>
    <row r="41" spans="1:8" s="317" customFormat="1" ht="15">
      <c r="A41" s="243" t="s">
        <v>215</v>
      </c>
      <c r="B41" s="284">
        <v>1655692</v>
      </c>
      <c r="C41" s="284">
        <v>1633276</v>
      </c>
      <c r="D41" s="283">
        <v>1617679</v>
      </c>
      <c r="E41" s="284">
        <v>1604035</v>
      </c>
      <c r="F41" s="284">
        <v>1585092</v>
      </c>
      <c r="G41" s="284">
        <v>1569246</v>
      </c>
      <c r="H41" s="283">
        <v>1553901</v>
      </c>
    </row>
    <row r="42" spans="1:8" s="317" customFormat="1">
      <c r="A42" s="233" t="s">
        <v>141</v>
      </c>
      <c r="B42" s="282">
        <v>740393</v>
      </c>
      <c r="C42" s="282">
        <v>1474070</v>
      </c>
      <c r="D42" s="281">
        <v>2225666</v>
      </c>
      <c r="E42" s="282">
        <v>3049192</v>
      </c>
      <c r="F42" s="282">
        <v>857137</v>
      </c>
      <c r="G42" s="282">
        <v>1643844</v>
      </c>
      <c r="H42" s="281">
        <v>2383504</v>
      </c>
    </row>
    <row r="43" spans="1:8" s="317" customFormat="1" ht="15">
      <c r="A43" s="243" t="s">
        <v>210</v>
      </c>
      <c r="B43" s="284">
        <v>158</v>
      </c>
      <c r="C43" s="284">
        <v>158</v>
      </c>
      <c r="D43" s="283">
        <v>161</v>
      </c>
      <c r="E43" s="284">
        <v>166</v>
      </c>
      <c r="F43" s="284">
        <v>191</v>
      </c>
      <c r="G43" s="284">
        <v>184</v>
      </c>
      <c r="H43" s="283">
        <v>181</v>
      </c>
    </row>
    <row r="44" spans="1:8" s="317" customFormat="1" ht="15">
      <c r="A44" s="243" t="s">
        <v>211</v>
      </c>
      <c r="B44" s="284">
        <v>3246</v>
      </c>
      <c r="C44" s="284">
        <v>3189</v>
      </c>
      <c r="D44" s="283">
        <v>3150</v>
      </c>
      <c r="E44" s="284">
        <v>3138</v>
      </c>
      <c r="F44" s="284">
        <v>2927</v>
      </c>
      <c r="G44" s="284">
        <v>2898</v>
      </c>
      <c r="H44" s="283">
        <v>2867</v>
      </c>
    </row>
    <row r="45" spans="1:8" s="317" customFormat="1">
      <c r="A45" s="234"/>
      <c r="B45" s="263"/>
      <c r="C45" s="263"/>
      <c r="D45" s="269"/>
      <c r="E45" s="263"/>
      <c r="F45" s="263"/>
      <c r="G45" s="263"/>
      <c r="H45" s="269"/>
    </row>
    <row r="46" spans="1:8" s="317" customFormat="1">
      <c r="A46" s="251" t="s">
        <v>142</v>
      </c>
      <c r="B46" s="260"/>
      <c r="C46" s="260"/>
      <c r="D46" s="269"/>
      <c r="E46" s="260"/>
      <c r="F46" s="260"/>
      <c r="G46" s="260"/>
      <c r="H46" s="269"/>
    </row>
    <row r="47" spans="1:8" s="317" customFormat="1" ht="15">
      <c r="A47" s="243" t="s">
        <v>216</v>
      </c>
      <c r="B47" s="316">
        <v>0.36299999999999999</v>
      </c>
      <c r="C47" s="316">
        <v>0.36399999999999999</v>
      </c>
      <c r="D47" s="315">
        <v>0.36499999999999999</v>
      </c>
      <c r="E47" s="316">
        <v>0.36599999999999999</v>
      </c>
      <c r="F47" s="316">
        <v>0.36599999999999999</v>
      </c>
      <c r="G47" s="316">
        <v>0.36799999999999999</v>
      </c>
      <c r="H47" s="315">
        <v>0.36799999999999999</v>
      </c>
    </row>
    <row r="48" spans="1:8" s="317" customFormat="1">
      <c r="A48" s="241" t="s">
        <v>143</v>
      </c>
      <c r="B48" s="263">
        <v>489599</v>
      </c>
      <c r="C48" s="263">
        <v>490538</v>
      </c>
      <c r="D48" s="261">
        <v>495399</v>
      </c>
      <c r="E48" s="263">
        <v>499923</v>
      </c>
      <c r="F48" s="263">
        <v>498879</v>
      </c>
      <c r="G48" s="263">
        <v>495858</v>
      </c>
      <c r="H48" s="261">
        <v>495861</v>
      </c>
    </row>
    <row r="49" spans="1:8" s="317" customFormat="1">
      <c r="A49" s="241" t="s">
        <v>144</v>
      </c>
      <c r="B49" s="263">
        <v>187564</v>
      </c>
      <c r="C49" s="263">
        <v>192905</v>
      </c>
      <c r="D49" s="261">
        <v>202449</v>
      </c>
      <c r="E49" s="263">
        <v>212631</v>
      </c>
      <c r="F49" s="263">
        <v>221911</v>
      </c>
      <c r="G49" s="263">
        <v>232852</v>
      </c>
      <c r="H49" s="261">
        <v>237722</v>
      </c>
    </row>
    <row r="50" spans="1:8" s="317" customFormat="1">
      <c r="A50" s="241" t="s">
        <v>145</v>
      </c>
      <c r="B50" s="263">
        <v>21579</v>
      </c>
      <c r="C50" s="263">
        <v>23183</v>
      </c>
      <c r="D50" s="261">
        <v>26483</v>
      </c>
      <c r="E50" s="263">
        <v>31611</v>
      </c>
      <c r="F50" s="263">
        <v>35013</v>
      </c>
      <c r="G50" s="263">
        <v>37286</v>
      </c>
      <c r="H50" s="261">
        <v>39183</v>
      </c>
    </row>
    <row r="51" spans="1:8" s="317" customFormat="1">
      <c r="A51" s="243" t="s">
        <v>146</v>
      </c>
      <c r="B51" s="286">
        <v>698742</v>
      </c>
      <c r="C51" s="286">
        <v>706626</v>
      </c>
      <c r="D51" s="285">
        <v>724331</v>
      </c>
      <c r="E51" s="286">
        <v>744165</v>
      </c>
      <c r="F51" s="286">
        <v>755803</v>
      </c>
      <c r="G51" s="286">
        <v>765996</v>
      </c>
      <c r="H51" s="285">
        <v>772766</v>
      </c>
    </row>
    <row r="52" spans="1:8" s="317" customFormat="1">
      <c r="A52" s="243" t="s">
        <v>147</v>
      </c>
      <c r="B52" s="286">
        <v>3952</v>
      </c>
      <c r="C52" s="286">
        <v>3971</v>
      </c>
      <c r="D52" s="285">
        <v>3965</v>
      </c>
      <c r="E52" s="286">
        <v>3950</v>
      </c>
      <c r="F52" s="286">
        <v>3862</v>
      </c>
      <c r="G52" s="286">
        <v>3836</v>
      </c>
      <c r="H52" s="285">
        <v>3808</v>
      </c>
    </row>
    <row r="53" spans="1:8" s="317" customFormat="1">
      <c r="A53" s="243" t="s">
        <v>148</v>
      </c>
      <c r="B53" s="286">
        <v>119185</v>
      </c>
      <c r="C53" s="286">
        <v>114584</v>
      </c>
      <c r="D53" s="285">
        <v>110723</v>
      </c>
      <c r="E53" s="286">
        <v>107215</v>
      </c>
      <c r="F53" s="286">
        <v>102988</v>
      </c>
      <c r="G53" s="286">
        <v>97988</v>
      </c>
      <c r="H53" s="285">
        <v>94534</v>
      </c>
    </row>
    <row r="54" spans="1:8" s="317" customFormat="1">
      <c r="A54" s="233"/>
      <c r="B54" s="263"/>
      <c r="C54" s="263"/>
      <c r="D54" s="269"/>
      <c r="E54" s="263"/>
      <c r="F54" s="263"/>
      <c r="G54" s="263"/>
      <c r="H54" s="269"/>
    </row>
    <row r="55" spans="1:8" s="317" customFormat="1">
      <c r="A55" s="251" t="s">
        <v>149</v>
      </c>
      <c r="B55" s="263"/>
      <c r="C55" s="263"/>
      <c r="D55" s="269"/>
      <c r="E55" s="263"/>
      <c r="F55" s="263"/>
      <c r="G55" s="263"/>
      <c r="H55" s="269"/>
    </row>
    <row r="56" spans="1:8" s="317" customFormat="1" ht="15">
      <c r="A56" s="234" t="s">
        <v>228</v>
      </c>
      <c r="B56" s="316">
        <v>0.23799999999999999</v>
      </c>
      <c r="C56" s="316">
        <v>0.23699999999999999</v>
      </c>
      <c r="D56" s="315">
        <v>0.24199999999999999</v>
      </c>
      <c r="E56" s="316">
        <v>0.247</v>
      </c>
      <c r="F56" s="316">
        <v>0.249</v>
      </c>
      <c r="G56" s="316">
        <v>0.254</v>
      </c>
      <c r="H56" s="315">
        <v>0.252</v>
      </c>
    </row>
    <row r="57" spans="1:8" s="317" customFormat="1">
      <c r="A57" s="241" t="s">
        <v>150</v>
      </c>
      <c r="B57" s="282">
        <v>343397</v>
      </c>
      <c r="C57" s="282">
        <v>330548</v>
      </c>
      <c r="D57" s="281">
        <v>311729</v>
      </c>
      <c r="E57" s="282">
        <v>289693</v>
      </c>
      <c r="F57" s="282">
        <v>262398</v>
      </c>
      <c r="G57" s="282">
        <v>259483</v>
      </c>
      <c r="H57" s="281">
        <v>244754</v>
      </c>
    </row>
    <row r="58" spans="1:8" s="317" customFormat="1">
      <c r="A58" s="241" t="s">
        <v>151</v>
      </c>
      <c r="B58" s="282">
        <v>261663</v>
      </c>
      <c r="C58" s="282">
        <v>262402</v>
      </c>
      <c r="D58" s="281">
        <v>270291</v>
      </c>
      <c r="E58" s="282">
        <v>281312</v>
      </c>
      <c r="F58" s="282">
        <v>284379</v>
      </c>
      <c r="G58" s="282">
        <v>286374</v>
      </c>
      <c r="H58" s="281">
        <v>287284</v>
      </c>
    </row>
    <row r="59" spans="1:8" s="317" customFormat="1">
      <c r="A59" s="241" t="s">
        <v>152</v>
      </c>
      <c r="B59" s="282">
        <v>146135</v>
      </c>
      <c r="C59" s="282">
        <v>163824</v>
      </c>
      <c r="D59" s="281">
        <v>191230</v>
      </c>
      <c r="E59" s="282">
        <v>226385</v>
      </c>
      <c r="F59" s="282">
        <v>256434</v>
      </c>
      <c r="G59" s="282">
        <v>276344</v>
      </c>
      <c r="H59" s="281">
        <v>291872</v>
      </c>
    </row>
    <row r="60" spans="1:8" s="317" customFormat="1">
      <c r="A60" s="243" t="s">
        <v>153</v>
      </c>
      <c r="B60" s="284">
        <v>751195</v>
      </c>
      <c r="C60" s="284">
        <v>756774</v>
      </c>
      <c r="D60" s="283">
        <v>773250</v>
      </c>
      <c r="E60" s="284">
        <v>797390</v>
      </c>
      <c r="F60" s="284">
        <v>803211</v>
      </c>
      <c r="G60" s="284">
        <v>822201</v>
      </c>
      <c r="H60" s="283">
        <v>823910</v>
      </c>
    </row>
    <row r="61" spans="1:8" s="317" customFormat="1">
      <c r="A61" s="234" t="s">
        <v>154</v>
      </c>
      <c r="B61" s="284">
        <v>3012</v>
      </c>
      <c r="C61" s="284">
        <v>3035</v>
      </c>
      <c r="D61" s="283">
        <v>3060</v>
      </c>
      <c r="E61" s="284">
        <v>3048</v>
      </c>
      <c r="F61" s="284">
        <v>3061</v>
      </c>
      <c r="G61" s="284">
        <v>3065</v>
      </c>
      <c r="H61" s="283">
        <v>3057</v>
      </c>
    </row>
    <row r="62" spans="1:8" s="317" customFormat="1">
      <c r="A62" s="233"/>
      <c r="B62" s="263"/>
      <c r="C62" s="263"/>
      <c r="D62" s="269"/>
      <c r="E62" s="263"/>
      <c r="F62" s="263"/>
      <c r="G62" s="263"/>
      <c r="H62" s="269"/>
    </row>
    <row r="63" spans="1:8" s="317" customFormat="1">
      <c r="A63" s="251" t="s">
        <v>194</v>
      </c>
      <c r="B63" s="263"/>
      <c r="C63" s="263"/>
      <c r="D63" s="269"/>
      <c r="E63" s="263"/>
      <c r="F63" s="263"/>
      <c r="G63" s="263"/>
      <c r="H63" s="269"/>
    </row>
    <row r="64" spans="1:8" s="317" customFormat="1">
      <c r="A64" s="234" t="s">
        <v>195</v>
      </c>
      <c r="B64" s="284">
        <v>6307</v>
      </c>
      <c r="C64" s="284">
        <v>8410</v>
      </c>
      <c r="D64" s="283">
        <v>12368</v>
      </c>
      <c r="E64" s="284">
        <v>17311</v>
      </c>
      <c r="F64" s="284">
        <v>32467</v>
      </c>
      <c r="G64" s="284">
        <v>47031</v>
      </c>
      <c r="H64" s="283">
        <v>73567</v>
      </c>
    </row>
    <row r="65" spans="1:8" s="317" customFormat="1">
      <c r="A65" s="299" t="s">
        <v>196</v>
      </c>
      <c r="B65" s="314">
        <v>4773</v>
      </c>
      <c r="C65" s="314">
        <v>6816</v>
      </c>
      <c r="D65" s="313">
        <v>12260</v>
      </c>
      <c r="E65" s="314">
        <v>17951</v>
      </c>
      <c r="F65" s="314">
        <v>29049</v>
      </c>
      <c r="G65" s="314">
        <v>40788</v>
      </c>
      <c r="H65" s="313">
        <v>52450</v>
      </c>
    </row>
    <row r="66" spans="1:8" s="317" customFormat="1">
      <c r="A66" s="234"/>
      <c r="B66" s="263"/>
      <c r="C66" s="263"/>
      <c r="D66" s="269"/>
      <c r="E66" s="263"/>
      <c r="F66" s="263"/>
      <c r="G66" s="263"/>
      <c r="H66" s="269"/>
    </row>
    <row r="67" spans="1:8" s="317" customFormat="1">
      <c r="A67" s="251" t="s">
        <v>123</v>
      </c>
      <c r="B67" s="263"/>
      <c r="C67" s="263"/>
      <c r="D67" s="269"/>
      <c r="E67" s="263"/>
      <c r="F67" s="263"/>
      <c r="G67" s="263"/>
      <c r="H67" s="269"/>
    </row>
    <row r="68" spans="1:8" s="317" customFormat="1">
      <c r="A68" s="234"/>
      <c r="B68" s="260"/>
      <c r="C68" s="260"/>
      <c r="D68" s="269"/>
      <c r="E68" s="260"/>
      <c r="F68" s="260"/>
      <c r="G68" s="260"/>
      <c r="H68" s="269"/>
    </row>
    <row r="69" spans="1:8" s="317" customFormat="1">
      <c r="A69" s="255" t="s">
        <v>155</v>
      </c>
      <c r="B69" s="287"/>
      <c r="C69" s="287"/>
      <c r="D69" s="267"/>
      <c r="E69" s="287"/>
      <c r="F69" s="287"/>
      <c r="G69" s="287"/>
      <c r="H69" s="267"/>
    </row>
    <row r="70" spans="1:8" s="317" customFormat="1">
      <c r="A70" s="234"/>
      <c r="B70" s="288"/>
      <c r="C70" s="288"/>
      <c r="D70" s="269"/>
      <c r="E70" s="288"/>
      <c r="F70" s="288"/>
      <c r="G70" s="288"/>
      <c r="H70" s="269"/>
    </row>
    <row r="71" spans="1:8" s="317" customFormat="1">
      <c r="A71" s="234" t="s">
        <v>156</v>
      </c>
      <c r="B71" s="284">
        <v>433949</v>
      </c>
      <c r="C71" s="284">
        <v>435748</v>
      </c>
      <c r="D71" s="283">
        <v>439040</v>
      </c>
      <c r="E71" s="284">
        <v>447930</v>
      </c>
      <c r="F71" s="284">
        <v>456613</v>
      </c>
      <c r="G71" s="284">
        <v>462783</v>
      </c>
      <c r="H71" s="283">
        <v>474370</v>
      </c>
    </row>
    <row r="72" spans="1:8" s="317" customFormat="1">
      <c r="A72" s="234" t="s">
        <v>161</v>
      </c>
      <c r="B72" s="320">
        <v>7.1999999999999995E-2</v>
      </c>
      <c r="C72" s="272">
        <v>6.6000000000000003E-2</v>
      </c>
      <c r="D72" s="271">
        <v>6.4000000000000001E-2</v>
      </c>
      <c r="E72" s="272">
        <v>6.3E-2</v>
      </c>
      <c r="F72" s="272">
        <v>0.06</v>
      </c>
      <c r="G72" s="272">
        <v>5.5E-2</v>
      </c>
      <c r="H72" s="271">
        <v>0.08</v>
      </c>
    </row>
    <row r="73" spans="1:8" s="317" customFormat="1">
      <c r="A73" s="234" t="s">
        <v>172</v>
      </c>
      <c r="B73" s="284">
        <v>280</v>
      </c>
      <c r="C73" s="284">
        <v>289</v>
      </c>
      <c r="D73" s="283">
        <v>289</v>
      </c>
      <c r="E73" s="284">
        <v>288</v>
      </c>
      <c r="F73" s="284">
        <v>284</v>
      </c>
      <c r="G73" s="284">
        <v>284</v>
      </c>
      <c r="H73" s="283">
        <v>281</v>
      </c>
    </row>
    <row r="74" spans="1:8" s="317" customFormat="1">
      <c r="A74" s="234" t="s">
        <v>158</v>
      </c>
      <c r="B74" s="284">
        <v>4865</v>
      </c>
      <c r="C74" s="284">
        <v>4941</v>
      </c>
      <c r="D74" s="283">
        <v>4966</v>
      </c>
      <c r="E74" s="284">
        <v>4918</v>
      </c>
      <c r="F74" s="284">
        <v>4546</v>
      </c>
      <c r="G74" s="284">
        <v>4551</v>
      </c>
      <c r="H74" s="283">
        <v>4515</v>
      </c>
    </row>
    <row r="75" spans="1:8" s="317" customFormat="1">
      <c r="A75" s="243" t="s">
        <v>162</v>
      </c>
      <c r="B75" s="270">
        <v>0.34599999999999997</v>
      </c>
      <c r="C75" s="270">
        <v>0.34499999999999997</v>
      </c>
      <c r="D75" s="269">
        <v>0.35299999999999998</v>
      </c>
      <c r="E75" s="270">
        <v>0.35599999999999998</v>
      </c>
      <c r="F75" s="270">
        <v>0.371</v>
      </c>
      <c r="G75" s="270">
        <v>0.373</v>
      </c>
      <c r="H75" s="269">
        <v>0.374</v>
      </c>
    </row>
    <row r="76" spans="1:8" s="317" customFormat="1">
      <c r="A76" s="242" t="s">
        <v>163</v>
      </c>
      <c r="B76" s="282">
        <v>4182</v>
      </c>
      <c r="C76" s="282">
        <v>4187</v>
      </c>
      <c r="D76" s="281">
        <v>4118</v>
      </c>
      <c r="E76" s="282">
        <v>5166</v>
      </c>
      <c r="F76" s="282">
        <v>5549</v>
      </c>
      <c r="G76" s="282">
        <v>6497</v>
      </c>
      <c r="H76" s="281">
        <v>4620</v>
      </c>
    </row>
    <row r="77" spans="1:8" s="317" customFormat="1">
      <c r="A77" s="242" t="s">
        <v>183</v>
      </c>
      <c r="B77" s="282">
        <v>60658</v>
      </c>
      <c r="C77" s="282">
        <v>66054</v>
      </c>
      <c r="D77" s="281">
        <v>69432</v>
      </c>
      <c r="E77" s="282">
        <v>77045</v>
      </c>
      <c r="F77" s="282">
        <v>82753</v>
      </c>
      <c r="G77" s="282">
        <v>84660</v>
      </c>
      <c r="H77" s="281">
        <v>87394</v>
      </c>
    </row>
    <row r="78" spans="1:8" s="317" customFormat="1">
      <c r="A78" s="233"/>
      <c r="B78" s="288"/>
      <c r="C78" s="288"/>
      <c r="D78" s="269"/>
      <c r="E78" s="288"/>
      <c r="F78" s="288"/>
      <c r="G78" s="288"/>
      <c r="H78" s="269"/>
    </row>
    <row r="79" spans="1:8" s="317" customFormat="1">
      <c r="A79" s="255" t="s">
        <v>140</v>
      </c>
      <c r="B79" s="268"/>
      <c r="C79" s="268"/>
      <c r="D79" s="267"/>
      <c r="E79" s="268"/>
      <c r="F79" s="268"/>
      <c r="G79" s="268"/>
      <c r="H79" s="267"/>
    </row>
    <row r="80" spans="1:8" s="317" customFormat="1">
      <c r="A80" s="233"/>
      <c r="B80" s="263"/>
      <c r="C80" s="263"/>
      <c r="D80" s="269"/>
      <c r="E80" s="263"/>
      <c r="F80" s="263"/>
      <c r="G80" s="263"/>
      <c r="H80" s="269"/>
    </row>
    <row r="81" spans="1:8" s="317" customFormat="1">
      <c r="A81" s="251" t="s">
        <v>164</v>
      </c>
      <c r="B81" s="263"/>
      <c r="C81" s="263"/>
      <c r="D81" s="269"/>
      <c r="E81" s="263"/>
      <c r="F81" s="263"/>
      <c r="G81" s="263"/>
      <c r="H81" s="269"/>
    </row>
    <row r="82" spans="1:8" s="317" customFormat="1">
      <c r="A82" s="241" t="s">
        <v>165</v>
      </c>
      <c r="B82" s="263">
        <v>43784</v>
      </c>
      <c r="C82" s="263">
        <v>42761</v>
      </c>
      <c r="D82" s="261">
        <v>42360</v>
      </c>
      <c r="E82" s="263">
        <v>42137</v>
      </c>
      <c r="F82" s="263">
        <v>41461</v>
      </c>
      <c r="G82" s="263">
        <v>40569</v>
      </c>
      <c r="H82" s="261">
        <v>40103</v>
      </c>
    </row>
    <row r="83" spans="1:8" s="317" customFormat="1">
      <c r="A83" s="241" t="s">
        <v>166</v>
      </c>
      <c r="B83" s="263">
        <v>3083</v>
      </c>
      <c r="C83" s="263">
        <v>2841</v>
      </c>
      <c r="D83" s="261">
        <v>2642</v>
      </c>
      <c r="E83" s="263">
        <v>2360</v>
      </c>
      <c r="F83" s="263">
        <v>2061</v>
      </c>
      <c r="G83" s="263">
        <v>1880</v>
      </c>
      <c r="H83" s="261">
        <v>1798</v>
      </c>
    </row>
    <row r="84" spans="1:8" s="317" customFormat="1">
      <c r="A84" s="241" t="s">
        <v>167</v>
      </c>
      <c r="B84" s="263">
        <v>139180</v>
      </c>
      <c r="C84" s="263">
        <v>137504</v>
      </c>
      <c r="D84" s="261">
        <v>136714</v>
      </c>
      <c r="E84" s="263">
        <v>135246</v>
      </c>
      <c r="F84" s="263">
        <v>133230</v>
      </c>
      <c r="G84" s="263">
        <v>132414</v>
      </c>
      <c r="H84" s="261">
        <v>131234</v>
      </c>
    </row>
    <row r="85" spans="1:8" s="317" customFormat="1">
      <c r="A85" s="234" t="s">
        <v>168</v>
      </c>
      <c r="B85" s="286">
        <v>186047</v>
      </c>
      <c r="C85" s="286">
        <v>183106</v>
      </c>
      <c r="D85" s="285">
        <v>181716</v>
      </c>
      <c r="E85" s="286">
        <v>179743</v>
      </c>
      <c r="F85" s="286">
        <v>176752</v>
      </c>
      <c r="G85" s="286">
        <v>174863</v>
      </c>
      <c r="H85" s="285">
        <v>173135</v>
      </c>
    </row>
    <row r="86" spans="1:8" s="317" customFormat="1">
      <c r="A86" s="244" t="s">
        <v>141</v>
      </c>
      <c r="B86" s="286">
        <v>77503</v>
      </c>
      <c r="C86" s="286">
        <v>148730</v>
      </c>
      <c r="D86" s="285">
        <v>216637</v>
      </c>
      <c r="E86" s="286">
        <v>282873</v>
      </c>
      <c r="F86" s="286">
        <v>68696</v>
      </c>
      <c r="G86" s="286">
        <v>130080</v>
      </c>
      <c r="H86" s="285">
        <v>188504</v>
      </c>
    </row>
    <row r="87" spans="1:8" s="317" customFormat="1">
      <c r="A87" s="234" t="s">
        <v>169</v>
      </c>
      <c r="B87" s="286">
        <v>200</v>
      </c>
      <c r="C87" s="286">
        <v>194</v>
      </c>
      <c r="D87" s="285">
        <v>190</v>
      </c>
      <c r="E87" s="286">
        <v>188</v>
      </c>
      <c r="F87" s="286">
        <v>197</v>
      </c>
      <c r="G87" s="286">
        <v>182</v>
      </c>
      <c r="H87" s="285">
        <v>178</v>
      </c>
    </row>
    <row r="88" spans="1:8" s="317" customFormat="1">
      <c r="A88" s="234" t="s">
        <v>158</v>
      </c>
      <c r="B88" s="286">
        <v>4766</v>
      </c>
      <c r="C88" s="286">
        <v>4675</v>
      </c>
      <c r="D88" s="285">
        <v>4618</v>
      </c>
      <c r="E88" s="286">
        <v>4578</v>
      </c>
      <c r="F88" s="286">
        <v>4575</v>
      </c>
      <c r="G88" s="286">
        <v>4438</v>
      </c>
      <c r="H88" s="285">
        <v>4363</v>
      </c>
    </row>
    <row r="89" spans="1:8" s="317" customFormat="1">
      <c r="A89" s="233"/>
      <c r="B89" s="263"/>
      <c r="C89" s="263"/>
      <c r="D89" s="261"/>
      <c r="E89" s="263"/>
      <c r="F89" s="263"/>
      <c r="G89" s="263"/>
      <c r="H89" s="261"/>
    </row>
    <row r="90" spans="1:8" s="317" customFormat="1">
      <c r="A90" s="251" t="s">
        <v>142</v>
      </c>
      <c r="B90" s="263"/>
      <c r="C90" s="263"/>
      <c r="D90" s="261"/>
      <c r="E90" s="263"/>
      <c r="F90" s="263"/>
      <c r="G90" s="263"/>
      <c r="H90" s="261"/>
    </row>
    <row r="91" spans="1:8" s="317" customFormat="1">
      <c r="A91" s="234" t="s">
        <v>170</v>
      </c>
      <c r="B91" s="286">
        <v>16219</v>
      </c>
      <c r="C91" s="286">
        <v>15894</v>
      </c>
      <c r="D91" s="285">
        <v>15640</v>
      </c>
      <c r="E91" s="286">
        <v>15561</v>
      </c>
      <c r="F91" s="286">
        <v>15132</v>
      </c>
      <c r="G91" s="286">
        <v>14905</v>
      </c>
      <c r="H91" s="285">
        <v>14553</v>
      </c>
    </row>
    <row r="92" spans="1:8" s="317" customFormat="1">
      <c r="A92" s="299" t="s">
        <v>171</v>
      </c>
      <c r="B92" s="301">
        <v>8953</v>
      </c>
      <c r="C92" s="301">
        <v>8616</v>
      </c>
      <c r="D92" s="300">
        <v>8526</v>
      </c>
      <c r="E92" s="301">
        <v>8339</v>
      </c>
      <c r="F92" s="301">
        <v>7827</v>
      </c>
      <c r="G92" s="301">
        <v>7194</v>
      </c>
      <c r="H92" s="300">
        <v>7397</v>
      </c>
    </row>
    <row r="93" spans="1:8" s="317" customFormat="1">
      <c r="A93" s="234"/>
      <c r="B93" s="263"/>
      <c r="C93" s="263"/>
      <c r="D93" s="269"/>
      <c r="E93" s="263"/>
      <c r="F93" s="263"/>
      <c r="G93" s="263"/>
      <c r="H93" s="269"/>
    </row>
    <row r="94" spans="1:8" s="317" customFormat="1">
      <c r="A94" s="251" t="s">
        <v>126</v>
      </c>
      <c r="B94" s="260"/>
      <c r="C94" s="260"/>
      <c r="D94" s="269"/>
      <c r="E94" s="260"/>
      <c r="F94" s="260"/>
      <c r="G94" s="260"/>
      <c r="H94" s="269"/>
    </row>
    <row r="95" spans="1:8" s="317" customFormat="1">
      <c r="A95" s="233"/>
      <c r="B95" s="263"/>
      <c r="C95" s="263"/>
      <c r="D95" s="269"/>
      <c r="E95" s="263"/>
      <c r="F95" s="263"/>
      <c r="G95" s="263"/>
      <c r="H95" s="269"/>
    </row>
    <row r="96" spans="1:8" s="317" customFormat="1">
      <c r="A96" s="255" t="s">
        <v>155</v>
      </c>
      <c r="B96" s="291"/>
      <c r="C96" s="291"/>
      <c r="D96" s="267"/>
      <c r="E96" s="291"/>
      <c r="F96" s="291"/>
      <c r="G96" s="291"/>
      <c r="H96" s="267"/>
    </row>
    <row r="97" spans="1:8" s="317" customFormat="1">
      <c r="A97" s="234"/>
      <c r="B97" s="263"/>
      <c r="C97" s="263"/>
      <c r="D97" s="269"/>
      <c r="E97" s="263"/>
      <c r="F97" s="263"/>
      <c r="G97" s="263"/>
      <c r="H97" s="269"/>
    </row>
    <row r="98" spans="1:8" s="317" customFormat="1">
      <c r="A98" s="234" t="s">
        <v>180</v>
      </c>
      <c r="B98" s="272">
        <v>1.24</v>
      </c>
      <c r="C98" s="272">
        <v>1.24</v>
      </c>
      <c r="D98" s="271">
        <v>1.25</v>
      </c>
      <c r="E98" s="272">
        <v>1.228</v>
      </c>
      <c r="F98" s="272">
        <v>1.1950000000000001</v>
      </c>
      <c r="G98" s="272">
        <v>1.194</v>
      </c>
      <c r="H98" s="271">
        <v>1.246</v>
      </c>
    </row>
    <row r="99" spans="1:8" s="317" customFormat="1">
      <c r="A99" s="234" t="s">
        <v>181</v>
      </c>
      <c r="B99" s="272">
        <v>0.499</v>
      </c>
      <c r="C99" s="272">
        <v>0.5</v>
      </c>
      <c r="D99" s="271">
        <v>0.503</v>
      </c>
      <c r="E99" s="272">
        <v>0.5</v>
      </c>
      <c r="F99" s="272">
        <v>0.499</v>
      </c>
      <c r="G99" s="272">
        <v>0.497</v>
      </c>
      <c r="H99" s="271">
        <v>0.47799999999999998</v>
      </c>
    </row>
    <row r="100" spans="1:8" s="317" customFormat="1">
      <c r="A100" s="245" t="s">
        <v>156</v>
      </c>
      <c r="B100" s="284">
        <v>1273092</v>
      </c>
      <c r="C100" s="284">
        <v>1274552</v>
      </c>
      <c r="D100" s="283">
        <v>1292131</v>
      </c>
      <c r="E100" s="284">
        <v>1263051</v>
      </c>
      <c r="F100" s="284">
        <v>1229303</v>
      </c>
      <c r="G100" s="284">
        <v>1223299</v>
      </c>
      <c r="H100" s="283">
        <v>1227111</v>
      </c>
    </row>
    <row r="101" spans="1:8" s="317" customFormat="1">
      <c r="A101" s="246" t="s">
        <v>157</v>
      </c>
      <c r="B101" s="270">
        <v>0.32200000000000001</v>
      </c>
      <c r="C101" s="270">
        <v>0.32500000000000001</v>
      </c>
      <c r="D101" s="269">
        <v>0.317</v>
      </c>
      <c r="E101" s="270">
        <v>0.318</v>
      </c>
      <c r="F101" s="270">
        <v>0.32</v>
      </c>
      <c r="G101" s="270">
        <v>0.318</v>
      </c>
      <c r="H101" s="269">
        <v>0.313</v>
      </c>
    </row>
    <row r="102" spans="1:8" s="317" customFormat="1">
      <c r="A102" s="234" t="s">
        <v>172</v>
      </c>
      <c r="B102" s="318">
        <v>123</v>
      </c>
      <c r="C102" s="318">
        <v>128</v>
      </c>
      <c r="D102" s="292">
        <v>131</v>
      </c>
      <c r="E102" s="318">
        <v>135</v>
      </c>
      <c r="F102" s="318">
        <v>146</v>
      </c>
      <c r="G102" s="318">
        <v>153</v>
      </c>
      <c r="H102" s="292">
        <v>157</v>
      </c>
    </row>
    <row r="103" spans="1:8" s="317" customFormat="1">
      <c r="A103" s="247" t="s">
        <v>158</v>
      </c>
      <c r="B103" s="284">
        <v>2059</v>
      </c>
      <c r="C103" s="284">
        <v>2093</v>
      </c>
      <c r="D103" s="283">
        <v>2178</v>
      </c>
      <c r="E103" s="284">
        <v>2206</v>
      </c>
      <c r="F103" s="284">
        <v>1968</v>
      </c>
      <c r="G103" s="284">
        <v>2028</v>
      </c>
      <c r="H103" s="283">
        <v>2090</v>
      </c>
    </row>
    <row r="104" spans="1:8" s="317" customFormat="1">
      <c r="A104" s="234"/>
      <c r="B104" s="288"/>
      <c r="C104" s="288"/>
      <c r="D104" s="269"/>
      <c r="E104" s="288"/>
      <c r="F104" s="288"/>
      <c r="G104" s="288"/>
      <c r="H104" s="269"/>
    </row>
    <row r="105" spans="1:8" s="317" customFormat="1">
      <c r="A105" s="255" t="s">
        <v>140</v>
      </c>
      <c r="B105" s="268"/>
      <c r="C105" s="268"/>
      <c r="D105" s="267"/>
      <c r="E105" s="268"/>
      <c r="F105" s="268"/>
      <c r="G105" s="268"/>
      <c r="H105" s="267"/>
    </row>
    <row r="106" spans="1:8" s="317" customFormat="1">
      <c r="A106" s="233"/>
      <c r="B106" s="263"/>
      <c r="C106" s="263"/>
      <c r="D106" s="269"/>
      <c r="E106" s="263"/>
      <c r="F106" s="263"/>
      <c r="G106" s="263"/>
      <c r="H106" s="269"/>
    </row>
    <row r="107" spans="1:8" s="317" customFormat="1">
      <c r="A107" s="251" t="s">
        <v>164</v>
      </c>
      <c r="B107" s="263"/>
      <c r="C107" s="263"/>
      <c r="D107" s="269"/>
      <c r="E107" s="263"/>
      <c r="F107" s="263"/>
      <c r="G107" s="263"/>
      <c r="H107" s="269"/>
    </row>
    <row r="108" spans="1:8" s="317" customFormat="1">
      <c r="A108" s="233" t="s">
        <v>173</v>
      </c>
      <c r="B108" s="270">
        <v>0.16800000000000001</v>
      </c>
      <c r="C108" s="270">
        <v>0.16500000000000001</v>
      </c>
      <c r="D108" s="269">
        <v>0.16200000000000001</v>
      </c>
      <c r="E108" s="270">
        <v>0.159</v>
      </c>
      <c r="F108" s="270">
        <v>0.156</v>
      </c>
      <c r="G108" s="270">
        <v>0.154</v>
      </c>
      <c r="H108" s="269">
        <v>0.152</v>
      </c>
    </row>
    <row r="109" spans="1:8" s="317" customFormat="1">
      <c r="A109" s="234" t="s">
        <v>174</v>
      </c>
      <c r="B109" s="286">
        <v>331788</v>
      </c>
      <c r="C109" s="286">
        <v>323962</v>
      </c>
      <c r="D109" s="285">
        <v>318039</v>
      </c>
      <c r="E109" s="286">
        <v>311240</v>
      </c>
      <c r="F109" s="286">
        <v>301632</v>
      </c>
      <c r="G109" s="286">
        <v>296083</v>
      </c>
      <c r="H109" s="285">
        <v>293916</v>
      </c>
    </row>
    <row r="110" spans="1:8" s="317" customFormat="1">
      <c r="A110" s="244" t="s">
        <v>141</v>
      </c>
      <c r="B110" s="286">
        <v>217740</v>
      </c>
      <c r="C110" s="286">
        <v>425472</v>
      </c>
      <c r="D110" s="285">
        <v>617229</v>
      </c>
      <c r="E110" s="286">
        <v>811824</v>
      </c>
      <c r="F110" s="286">
        <v>187707</v>
      </c>
      <c r="G110" s="286">
        <v>356616</v>
      </c>
      <c r="H110" s="285">
        <v>516262</v>
      </c>
    </row>
    <row r="111" spans="1:8" s="317" customFormat="1">
      <c r="A111" s="234"/>
      <c r="B111" s="260"/>
      <c r="C111" s="260"/>
      <c r="D111" s="269"/>
      <c r="E111" s="260"/>
      <c r="F111" s="260"/>
      <c r="G111" s="260"/>
      <c r="H111" s="269"/>
    </row>
    <row r="112" spans="1:8" s="317" customFormat="1">
      <c r="A112" s="251" t="s">
        <v>175</v>
      </c>
      <c r="B112" s="263"/>
      <c r="C112" s="263"/>
      <c r="D112" s="269"/>
      <c r="E112" s="263"/>
      <c r="F112" s="263"/>
      <c r="G112" s="263"/>
      <c r="H112" s="269"/>
    </row>
    <row r="113" spans="1:8" s="317" customFormat="1">
      <c r="A113" s="233" t="s">
        <v>176</v>
      </c>
      <c r="B113" s="294">
        <v>0.84</v>
      </c>
      <c r="C113" s="294">
        <v>0.83</v>
      </c>
      <c r="D113" s="293">
        <v>0.83</v>
      </c>
      <c r="E113" s="294">
        <v>0.83</v>
      </c>
      <c r="F113" s="294">
        <v>0.83</v>
      </c>
      <c r="G113" s="294">
        <v>0.82</v>
      </c>
      <c r="H113" s="293">
        <v>0.82</v>
      </c>
    </row>
    <row r="114" spans="1:8" s="317" customFormat="1">
      <c r="A114" s="241" t="s">
        <v>177</v>
      </c>
      <c r="B114" s="263">
        <v>131563</v>
      </c>
      <c r="C114" s="263">
        <v>131916</v>
      </c>
      <c r="D114" s="261">
        <v>133795</v>
      </c>
      <c r="E114" s="263">
        <v>137563</v>
      </c>
      <c r="F114" s="263">
        <v>137903</v>
      </c>
      <c r="G114" s="263">
        <v>138163</v>
      </c>
      <c r="H114" s="261">
        <v>140270</v>
      </c>
    </row>
    <row r="115" spans="1:8" s="317" customFormat="1">
      <c r="A115" s="241" t="s">
        <v>148</v>
      </c>
      <c r="B115" s="263">
        <v>21892</v>
      </c>
      <c r="C115" s="263">
        <v>22730</v>
      </c>
      <c r="D115" s="261">
        <v>23282</v>
      </c>
      <c r="E115" s="263">
        <v>23847</v>
      </c>
      <c r="F115" s="263">
        <v>24099</v>
      </c>
      <c r="G115" s="263">
        <v>25443</v>
      </c>
      <c r="H115" s="261">
        <v>26449</v>
      </c>
    </row>
    <row r="116" spans="1:8" s="317" customFormat="1">
      <c r="A116" s="234" t="s">
        <v>178</v>
      </c>
      <c r="B116" s="286">
        <v>153455</v>
      </c>
      <c r="C116" s="286">
        <v>154646</v>
      </c>
      <c r="D116" s="285">
        <v>157077</v>
      </c>
      <c r="E116" s="286">
        <v>161410</v>
      </c>
      <c r="F116" s="286">
        <v>162002</v>
      </c>
      <c r="G116" s="286">
        <v>163606</v>
      </c>
      <c r="H116" s="285">
        <v>166719</v>
      </c>
    </row>
    <row r="117" spans="1:8" s="317" customFormat="1">
      <c r="A117" s="299" t="s">
        <v>179</v>
      </c>
      <c r="B117" s="301">
        <v>32904</v>
      </c>
      <c r="C117" s="301">
        <v>33805</v>
      </c>
      <c r="D117" s="300">
        <v>35409</v>
      </c>
      <c r="E117" s="301">
        <v>40129</v>
      </c>
      <c r="F117" s="301">
        <v>41657</v>
      </c>
      <c r="G117" s="301">
        <v>50831</v>
      </c>
      <c r="H117" s="300">
        <v>58046</v>
      </c>
    </row>
    <row r="118" spans="1:8" s="317" customFormat="1">
      <c r="A118" s="234"/>
      <c r="B118" s="263"/>
      <c r="C118" s="263"/>
      <c r="D118" s="269"/>
      <c r="E118" s="263"/>
      <c r="F118" s="263"/>
      <c r="G118" s="263"/>
      <c r="H118" s="269"/>
    </row>
    <row r="119" spans="1:8" s="317" customFormat="1">
      <c r="A119" s="251" t="s">
        <v>127</v>
      </c>
      <c r="B119" s="263"/>
      <c r="C119" s="263"/>
      <c r="D119" s="269"/>
      <c r="E119" s="263"/>
      <c r="F119" s="263"/>
      <c r="G119" s="263"/>
      <c r="H119" s="269"/>
    </row>
    <row r="120" spans="1:8" s="317" customFormat="1">
      <c r="A120" s="235"/>
      <c r="B120" s="263"/>
      <c r="C120" s="263"/>
      <c r="D120" s="269"/>
      <c r="E120" s="263"/>
      <c r="F120" s="263"/>
      <c r="G120" s="263"/>
      <c r="H120" s="269"/>
    </row>
    <row r="121" spans="1:8" s="317" customFormat="1">
      <c r="A121" s="255" t="s">
        <v>155</v>
      </c>
      <c r="B121" s="268"/>
      <c r="C121" s="268"/>
      <c r="D121" s="267"/>
      <c r="E121" s="268"/>
      <c r="F121" s="268"/>
      <c r="G121" s="268"/>
      <c r="H121" s="267"/>
    </row>
    <row r="122" spans="1:8" s="317" customFormat="1">
      <c r="A122" s="234"/>
      <c r="B122" s="263"/>
      <c r="C122" s="263"/>
      <c r="D122" s="269"/>
      <c r="E122" s="263"/>
      <c r="F122" s="263"/>
      <c r="G122" s="263"/>
      <c r="H122" s="269"/>
    </row>
    <row r="123" spans="1:8" s="317" customFormat="1" ht="15">
      <c r="A123" s="234" t="s">
        <v>229</v>
      </c>
      <c r="B123" s="272">
        <v>1.768</v>
      </c>
      <c r="C123" s="272">
        <v>1.8</v>
      </c>
      <c r="D123" s="271">
        <v>2.056</v>
      </c>
      <c r="E123" s="272">
        <v>1.869</v>
      </c>
      <c r="F123" s="272">
        <v>1.617</v>
      </c>
      <c r="G123" s="272">
        <v>1.6479999999999999</v>
      </c>
      <c r="H123" s="271">
        <v>1.7609999999999999</v>
      </c>
    </row>
    <row r="124" spans="1:8" s="317" customFormat="1" ht="15">
      <c r="A124" s="245" t="s">
        <v>230</v>
      </c>
      <c r="B124" s="272">
        <v>0.35899999999999999</v>
      </c>
      <c r="C124" s="272">
        <v>0.34</v>
      </c>
      <c r="D124" s="271">
        <v>0.35</v>
      </c>
      <c r="E124" s="272">
        <v>0.34699999999999998</v>
      </c>
      <c r="F124" s="272">
        <v>0.34599999999999997</v>
      </c>
      <c r="G124" s="272">
        <v>0.34399999999999997</v>
      </c>
      <c r="H124" s="271">
        <v>0.34100000000000003</v>
      </c>
    </row>
    <row r="125" spans="1:8" s="317" customFormat="1" ht="15">
      <c r="A125" s="245" t="s">
        <v>231</v>
      </c>
      <c r="B125" s="284">
        <v>393735</v>
      </c>
      <c r="C125" s="284">
        <v>378859</v>
      </c>
      <c r="D125" s="283">
        <v>445517</v>
      </c>
      <c r="E125" s="284">
        <v>401958</v>
      </c>
      <c r="F125" s="284">
        <v>349814</v>
      </c>
      <c r="G125" s="284">
        <v>351143</v>
      </c>
      <c r="H125" s="283">
        <v>375337</v>
      </c>
    </row>
    <row r="126" spans="1:8" s="317" customFormat="1">
      <c r="A126" s="241" t="s">
        <v>157</v>
      </c>
      <c r="B126" s="270">
        <v>0.30099999999999999</v>
      </c>
      <c r="C126" s="270">
        <v>0.32100000000000001</v>
      </c>
      <c r="D126" s="269">
        <v>0.27500000000000002</v>
      </c>
      <c r="E126" s="270">
        <v>0.32300000000000001</v>
      </c>
      <c r="F126" s="270">
        <v>0.374</v>
      </c>
      <c r="G126" s="270">
        <v>0.38100000000000001</v>
      </c>
      <c r="H126" s="269">
        <v>0.35399999999999998</v>
      </c>
    </row>
    <row r="127" spans="1:8" s="317" customFormat="1">
      <c r="A127" s="247" t="s">
        <v>172</v>
      </c>
      <c r="B127" s="290">
        <v>118</v>
      </c>
      <c r="C127" s="290">
        <v>131</v>
      </c>
      <c r="D127" s="289">
        <v>134</v>
      </c>
      <c r="E127" s="290">
        <v>135</v>
      </c>
      <c r="F127" s="290">
        <v>151</v>
      </c>
      <c r="G127" s="290">
        <v>158</v>
      </c>
      <c r="H127" s="289">
        <v>160</v>
      </c>
    </row>
    <row r="128" spans="1:8" s="317" customFormat="1">
      <c r="A128" s="234" t="s">
        <v>158</v>
      </c>
      <c r="B128" s="284">
        <v>2630</v>
      </c>
      <c r="C128" s="284">
        <v>2823</v>
      </c>
      <c r="D128" s="283">
        <v>2982</v>
      </c>
      <c r="E128" s="284">
        <v>2998</v>
      </c>
      <c r="F128" s="284">
        <v>3175</v>
      </c>
      <c r="G128" s="284">
        <v>3333</v>
      </c>
      <c r="H128" s="283">
        <v>3110</v>
      </c>
    </row>
    <row r="129" spans="1:8" s="317" customFormat="1">
      <c r="A129" s="233"/>
      <c r="B129" s="263"/>
      <c r="C129" s="263"/>
      <c r="D129" s="269"/>
      <c r="E129" s="263"/>
      <c r="F129" s="263"/>
      <c r="G129" s="263"/>
      <c r="H129" s="269"/>
    </row>
    <row r="130" spans="1:8" s="317" customFormat="1">
      <c r="A130" s="255" t="s">
        <v>140</v>
      </c>
      <c r="B130" s="268"/>
      <c r="C130" s="268"/>
      <c r="D130" s="267"/>
      <c r="E130" s="268"/>
      <c r="F130" s="268"/>
      <c r="G130" s="268"/>
      <c r="H130" s="267"/>
    </row>
    <row r="131" spans="1:8" s="317" customFormat="1">
      <c r="A131" s="244"/>
      <c r="B131" s="270"/>
      <c r="C131" s="270"/>
      <c r="D131" s="269"/>
      <c r="E131" s="270"/>
      <c r="F131" s="270"/>
      <c r="G131" s="270"/>
      <c r="H131" s="269"/>
    </row>
    <row r="132" spans="1:8" s="317" customFormat="1">
      <c r="A132" s="252" t="s">
        <v>164</v>
      </c>
      <c r="B132" s="270"/>
      <c r="C132" s="270"/>
      <c r="D132" s="269"/>
      <c r="E132" s="270"/>
      <c r="F132" s="270"/>
      <c r="G132" s="270"/>
      <c r="H132" s="269"/>
    </row>
    <row r="133" spans="1:8" s="317" customFormat="1">
      <c r="A133" s="232" t="s">
        <v>173</v>
      </c>
      <c r="B133" s="270">
        <v>0.26400000000000001</v>
      </c>
      <c r="C133" s="270">
        <v>0.26400000000000001</v>
      </c>
      <c r="D133" s="269">
        <v>0.26500000000000001</v>
      </c>
      <c r="E133" s="270">
        <v>0.26400000000000001</v>
      </c>
      <c r="F133" s="270">
        <v>0.26200000000000001</v>
      </c>
      <c r="G133" s="270">
        <v>0.26200000000000001</v>
      </c>
      <c r="H133" s="269">
        <v>0.26200000000000001</v>
      </c>
    </row>
    <row r="134" spans="1:8" s="317" customFormat="1">
      <c r="A134" s="244" t="s">
        <v>174</v>
      </c>
      <c r="B134" s="286">
        <v>169903</v>
      </c>
      <c r="C134" s="286">
        <v>169888</v>
      </c>
      <c r="D134" s="285">
        <v>169335</v>
      </c>
      <c r="E134" s="286">
        <v>168361</v>
      </c>
      <c r="F134" s="286">
        <v>166730</v>
      </c>
      <c r="G134" s="286">
        <v>166867</v>
      </c>
      <c r="H134" s="285">
        <v>166883</v>
      </c>
    </row>
    <row r="135" spans="1:8" s="317" customFormat="1">
      <c r="A135" s="244" t="s">
        <v>141</v>
      </c>
      <c r="B135" s="286">
        <v>84745</v>
      </c>
      <c r="C135" s="286">
        <v>167203</v>
      </c>
      <c r="D135" s="285">
        <v>244670</v>
      </c>
      <c r="E135" s="286">
        <v>325504</v>
      </c>
      <c r="F135" s="286">
        <v>80377</v>
      </c>
      <c r="G135" s="286">
        <v>156118</v>
      </c>
      <c r="H135" s="285">
        <v>227549</v>
      </c>
    </row>
    <row r="136" spans="1:8" s="317" customFormat="1">
      <c r="A136" s="244"/>
      <c r="B136" s="263"/>
      <c r="C136" s="263"/>
      <c r="D136" s="269"/>
      <c r="E136" s="263"/>
      <c r="F136" s="263"/>
      <c r="G136" s="263"/>
      <c r="H136" s="269"/>
    </row>
    <row r="137" spans="1:8" s="317" customFormat="1">
      <c r="A137" s="251" t="s">
        <v>175</v>
      </c>
      <c r="B137" s="263"/>
      <c r="C137" s="263"/>
      <c r="D137" s="269"/>
      <c r="E137" s="263"/>
      <c r="F137" s="263"/>
      <c r="G137" s="263"/>
      <c r="H137" s="269"/>
    </row>
    <row r="138" spans="1:8" s="317" customFormat="1">
      <c r="A138" s="248" t="s">
        <v>182</v>
      </c>
      <c r="B138" s="296">
        <v>0.85</v>
      </c>
      <c r="C138" s="296">
        <v>0.85</v>
      </c>
      <c r="D138" s="295">
        <v>0.85</v>
      </c>
      <c r="E138" s="296">
        <v>0.85</v>
      </c>
      <c r="F138" s="296">
        <v>0.84</v>
      </c>
      <c r="G138" s="296">
        <v>0.83</v>
      </c>
      <c r="H138" s="295">
        <v>0.83</v>
      </c>
    </row>
    <row r="139" spans="1:8" s="317" customFormat="1">
      <c r="A139" s="245" t="s">
        <v>178</v>
      </c>
      <c r="B139" s="284">
        <v>69805</v>
      </c>
      <c r="C139" s="284">
        <v>71481</v>
      </c>
      <c r="D139" s="283">
        <v>72621</v>
      </c>
      <c r="E139" s="284">
        <v>78164</v>
      </c>
      <c r="F139" s="284">
        <v>77446</v>
      </c>
      <c r="G139" s="284">
        <v>77572</v>
      </c>
      <c r="H139" s="283">
        <v>79632</v>
      </c>
    </row>
    <row r="140" spans="1:8" s="317" customFormat="1" ht="13.5" thickBot="1">
      <c r="A140" s="254" t="s">
        <v>179</v>
      </c>
      <c r="B140" s="298">
        <v>41357</v>
      </c>
      <c r="C140" s="298">
        <v>43194</v>
      </c>
      <c r="D140" s="297">
        <v>44911</v>
      </c>
      <c r="E140" s="298">
        <v>48834</v>
      </c>
      <c r="F140" s="298">
        <v>49321</v>
      </c>
      <c r="G140" s="298">
        <v>50388</v>
      </c>
      <c r="H140" s="297">
        <v>51995</v>
      </c>
    </row>
    <row r="141" spans="1:8" s="317" customFormat="1">
      <c r="A141" s="233"/>
      <c r="B141" s="233"/>
      <c r="C141" s="233"/>
      <c r="D141" s="233"/>
      <c r="E141" s="233"/>
      <c r="F141" s="233"/>
      <c r="G141" s="233"/>
      <c r="H141" s="233"/>
    </row>
    <row r="142" spans="1:8" s="317" customFormat="1" ht="15">
      <c r="A142" s="249" t="s">
        <v>212</v>
      </c>
      <c r="B142" s="249"/>
      <c r="C142" s="249"/>
      <c r="D142" s="249"/>
      <c r="E142" s="249"/>
      <c r="F142" s="249"/>
      <c r="G142" s="249"/>
      <c r="H142" s="249"/>
    </row>
    <row r="143" spans="1:8" s="317" customFormat="1" ht="15">
      <c r="A143" s="249" t="s">
        <v>213</v>
      </c>
      <c r="B143" s="249"/>
      <c r="C143" s="249"/>
      <c r="D143" s="249"/>
      <c r="E143" s="249"/>
      <c r="F143" s="249"/>
      <c r="G143" s="249"/>
      <c r="H143" s="249"/>
    </row>
    <row r="144" spans="1:8" s="317" customFormat="1" ht="15">
      <c r="A144" s="249" t="s">
        <v>214</v>
      </c>
      <c r="B144" s="249"/>
      <c r="C144" s="249"/>
      <c r="D144" s="249"/>
      <c r="E144" s="249"/>
      <c r="F144" s="249"/>
      <c r="G144" s="249"/>
      <c r="H144" s="249"/>
    </row>
    <row r="145" spans="1:8" s="317" customFormat="1" ht="15">
      <c r="A145" s="249" t="s">
        <v>232</v>
      </c>
      <c r="B145" s="249"/>
      <c r="C145" s="249"/>
      <c r="D145" s="249"/>
      <c r="E145" s="249"/>
      <c r="F145" s="249"/>
      <c r="G145" s="249"/>
      <c r="H145" s="249"/>
    </row>
    <row r="146" spans="1:8" s="317" customFormat="1" ht="15">
      <c r="A146" s="78"/>
      <c r="B146" s="249"/>
      <c r="C146" s="249"/>
      <c r="D146" s="249"/>
      <c r="E146" s="249"/>
      <c r="F146" s="249"/>
      <c r="G146" s="249"/>
      <c r="H146" s="249"/>
    </row>
    <row r="147" spans="1:8" s="8" customFormat="1" ht="15">
      <c r="A147" s="249"/>
      <c r="B147" s="321"/>
      <c r="C147" s="310"/>
      <c r="D147" s="310"/>
      <c r="E147" s="310"/>
      <c r="F147" s="310"/>
      <c r="G147" s="310"/>
      <c r="H147" s="310"/>
    </row>
    <row r="148" spans="1:8" s="8" customFormat="1">
      <c r="A148" s="233"/>
      <c r="B148" s="321"/>
      <c r="C148" s="310"/>
      <c r="D148" s="310"/>
      <c r="E148" s="310"/>
      <c r="F148" s="310"/>
      <c r="G148" s="310"/>
      <c r="H148" s="310"/>
    </row>
    <row r="149" spans="1:8" s="8" customFormat="1" ht="12" customHeight="1">
      <c r="A149" s="233"/>
      <c r="B149" s="321"/>
      <c r="C149" s="310"/>
      <c r="D149" s="310"/>
      <c r="E149" s="310"/>
      <c r="F149" s="310"/>
      <c r="G149" s="310"/>
      <c r="H149" s="310"/>
    </row>
    <row r="150" spans="1:8" s="8" customFormat="1">
      <c r="A150" s="233"/>
      <c r="B150" s="321"/>
      <c r="C150" s="310"/>
      <c r="D150" s="310"/>
      <c r="E150" s="310"/>
      <c r="F150" s="310"/>
      <c r="G150" s="310"/>
      <c r="H150" s="310"/>
    </row>
    <row r="151" spans="1:8" s="8" customFormat="1">
      <c r="A151" s="233"/>
      <c r="B151" s="321"/>
      <c r="C151" s="310"/>
      <c r="D151" s="310"/>
      <c r="E151" s="310"/>
      <c r="F151" s="310"/>
      <c r="G151" s="310"/>
      <c r="H151" s="310"/>
    </row>
    <row r="152" spans="1:8" s="8" customFormat="1">
      <c r="A152" s="233"/>
      <c r="B152" s="321"/>
      <c r="C152" s="310"/>
      <c r="D152" s="310"/>
      <c r="E152" s="310"/>
      <c r="F152" s="310"/>
      <c r="G152" s="310"/>
      <c r="H152" s="310"/>
    </row>
    <row r="153" spans="1:8" s="8" customFormat="1">
      <c r="A153" s="233"/>
      <c r="B153" s="321"/>
      <c r="C153" s="310"/>
      <c r="D153" s="310"/>
      <c r="E153" s="310"/>
      <c r="F153" s="310"/>
      <c r="G153" s="310"/>
      <c r="H153" s="310"/>
    </row>
    <row r="154" spans="1:8" s="8" customFormat="1">
      <c r="A154" s="233"/>
      <c r="B154" s="321"/>
      <c r="C154" s="310"/>
      <c r="D154" s="310"/>
      <c r="E154" s="310"/>
      <c r="F154" s="310"/>
      <c r="G154" s="310"/>
      <c r="H154" s="310"/>
    </row>
    <row r="155" spans="1:8" s="8" customFormat="1">
      <c r="A155" s="233"/>
      <c r="B155" s="321"/>
      <c r="C155" s="310"/>
      <c r="D155" s="310"/>
      <c r="E155" s="310"/>
      <c r="F155" s="310"/>
      <c r="G155" s="310"/>
      <c r="H155" s="310"/>
    </row>
    <row r="156" spans="1:8" s="8" customFormat="1">
      <c r="A156" s="233"/>
      <c r="B156" s="321"/>
      <c r="C156" s="310"/>
      <c r="D156" s="311"/>
      <c r="E156" s="310"/>
      <c r="F156" s="310"/>
      <c r="G156" s="310"/>
      <c r="H156" s="311"/>
    </row>
    <row r="157" spans="1:8" s="8" customFormat="1">
      <c r="A157" s="233"/>
      <c r="B157" s="321"/>
      <c r="C157" s="310"/>
      <c r="D157" s="311"/>
      <c r="E157" s="310"/>
      <c r="F157" s="310"/>
      <c r="G157" s="310"/>
      <c r="H157" s="311"/>
    </row>
    <row r="158" spans="1:8" s="8" customFormat="1">
      <c r="A158" s="233"/>
      <c r="B158" s="321"/>
      <c r="C158" s="310"/>
      <c r="D158" s="311"/>
      <c r="E158" s="310"/>
      <c r="F158" s="310"/>
      <c r="G158" s="310"/>
      <c r="H158" s="311"/>
    </row>
    <row r="159" spans="1:8" s="9" customFormat="1" ht="6" customHeight="1">
      <c r="A159" s="238"/>
      <c r="B159" s="321"/>
      <c r="C159" s="310"/>
      <c r="D159" s="311"/>
      <c r="E159" s="310"/>
      <c r="F159" s="310"/>
      <c r="G159" s="310"/>
      <c r="H159" s="311"/>
    </row>
    <row r="160" spans="1:8" s="9" customFormat="1">
      <c r="A160" s="238"/>
      <c r="B160" s="321"/>
      <c r="C160" s="310"/>
      <c r="D160" s="311"/>
      <c r="E160" s="310"/>
      <c r="F160" s="310"/>
      <c r="G160" s="310"/>
      <c r="H160" s="311"/>
    </row>
    <row r="161" spans="1:8" s="9" customFormat="1" ht="6.75" customHeight="1">
      <c r="A161" s="238"/>
      <c r="B161" s="321"/>
      <c r="C161" s="310"/>
      <c r="D161" s="311"/>
      <c r="E161" s="310"/>
      <c r="F161" s="310"/>
      <c r="G161" s="310"/>
      <c r="H161" s="311"/>
    </row>
    <row r="162" spans="1:8" s="9" customFormat="1">
      <c r="A162" s="233"/>
      <c r="B162" s="321"/>
      <c r="C162" s="310"/>
      <c r="D162" s="311"/>
      <c r="E162" s="310"/>
      <c r="F162" s="310"/>
      <c r="G162" s="310"/>
      <c r="H162" s="311"/>
    </row>
    <row r="163" spans="1:8" s="9" customFormat="1" ht="6" customHeight="1">
      <c r="A163" s="234"/>
      <c r="B163" s="321"/>
      <c r="C163" s="310"/>
      <c r="D163" s="311"/>
      <c r="E163" s="310"/>
      <c r="F163" s="310"/>
      <c r="G163" s="310"/>
      <c r="H163" s="311"/>
    </row>
    <row r="164" spans="1:8" s="9" customFormat="1">
      <c r="A164" s="233"/>
      <c r="B164" s="321"/>
      <c r="C164" s="310"/>
      <c r="D164" s="311"/>
      <c r="E164" s="310"/>
      <c r="F164" s="310"/>
      <c r="G164" s="310"/>
      <c r="H164" s="311"/>
    </row>
    <row r="165" spans="1:8" s="9" customFormat="1">
      <c r="A165" s="233"/>
      <c r="B165" s="321"/>
      <c r="C165" s="310"/>
      <c r="D165" s="311"/>
      <c r="E165" s="310"/>
      <c r="F165" s="310"/>
      <c r="G165" s="310"/>
      <c r="H165" s="311"/>
    </row>
    <row r="166" spans="1:8" s="9" customFormat="1" ht="12.75" customHeight="1">
      <c r="A166" s="233"/>
      <c r="B166" s="321"/>
      <c r="C166" s="310"/>
      <c r="D166" s="311"/>
      <c r="E166" s="310"/>
      <c r="F166" s="310"/>
      <c r="G166" s="310"/>
      <c r="H166" s="311"/>
    </row>
    <row r="167" spans="1:8" s="9" customFormat="1">
      <c r="A167" s="233"/>
      <c r="B167" s="321"/>
      <c r="C167" s="310"/>
      <c r="D167" s="311"/>
      <c r="E167" s="310"/>
      <c r="F167" s="310"/>
      <c r="G167" s="310"/>
      <c r="H167" s="311"/>
    </row>
    <row r="168" spans="1:8" s="9" customFormat="1">
      <c r="A168" s="233"/>
      <c r="B168" s="321"/>
      <c r="C168" s="310"/>
      <c r="D168" s="311"/>
      <c r="E168" s="310"/>
      <c r="F168" s="310"/>
      <c r="G168" s="310"/>
      <c r="H168" s="311"/>
    </row>
    <row r="169" spans="1:8" s="9" customFormat="1">
      <c r="A169" s="233"/>
      <c r="B169" s="321"/>
      <c r="C169" s="310"/>
      <c r="D169" s="311"/>
      <c r="E169" s="310"/>
      <c r="F169" s="310"/>
      <c r="G169" s="310"/>
      <c r="H169" s="311"/>
    </row>
    <row r="170" spans="1:8" s="9" customFormat="1">
      <c r="A170" s="234"/>
      <c r="B170" s="321"/>
      <c r="C170" s="310"/>
      <c r="D170" s="311"/>
      <c r="E170" s="310"/>
      <c r="F170" s="310"/>
      <c r="G170" s="310"/>
      <c r="H170" s="311"/>
    </row>
    <row r="171" spans="1:8" s="9" customFormat="1" ht="12.75" customHeight="1">
      <c r="A171" s="234"/>
      <c r="B171" s="321"/>
      <c r="C171" s="310"/>
      <c r="D171" s="311"/>
      <c r="E171" s="310"/>
      <c r="F171" s="310"/>
      <c r="G171" s="310"/>
      <c r="H171" s="311"/>
    </row>
    <row r="172" spans="1:8" s="9" customFormat="1" ht="6" customHeight="1">
      <c r="A172" s="239"/>
      <c r="B172" s="321"/>
      <c r="C172" s="310"/>
      <c r="D172" s="311"/>
      <c r="E172" s="310"/>
      <c r="F172" s="310"/>
      <c r="G172" s="310"/>
      <c r="H172" s="311"/>
    </row>
    <row r="173" spans="1:8" s="9" customFormat="1" ht="12.75" customHeight="1">
      <c r="A173" s="240"/>
      <c r="B173" s="321"/>
      <c r="C173" s="310"/>
      <c r="D173" s="311"/>
      <c r="E173" s="310"/>
      <c r="F173" s="310"/>
      <c r="G173" s="310"/>
      <c r="H173" s="311"/>
    </row>
    <row r="174" spans="1:8" s="9" customFormat="1" ht="12.75" customHeight="1">
      <c r="A174" s="240"/>
      <c r="B174" s="321"/>
      <c r="C174" s="310"/>
      <c r="D174" s="311"/>
      <c r="E174" s="310"/>
      <c r="F174" s="310"/>
      <c r="G174" s="310"/>
      <c r="H174" s="311"/>
    </row>
    <row r="175" spans="1:8" s="9" customFormat="1" ht="12.75" customHeight="1">
      <c r="A175" s="236"/>
      <c r="B175" s="321"/>
      <c r="C175" s="310"/>
      <c r="D175" s="311"/>
      <c r="E175" s="310"/>
      <c r="F175" s="310"/>
      <c r="G175" s="310"/>
      <c r="H175" s="311"/>
    </row>
    <row r="176" spans="1:8" s="9" customFormat="1" ht="12.75" customHeight="1">
      <c r="A176" s="25"/>
      <c r="B176" s="321"/>
      <c r="C176" s="310"/>
      <c r="D176" s="311"/>
      <c r="E176" s="310"/>
      <c r="F176" s="310"/>
      <c r="G176" s="310"/>
      <c r="H176" s="311"/>
    </row>
    <row r="177" spans="1:8" s="9" customFormat="1" ht="12.75" customHeight="1">
      <c r="A177" s="25"/>
      <c r="B177" s="321"/>
      <c r="C177" s="310"/>
      <c r="D177" s="311"/>
      <c r="E177" s="310"/>
      <c r="F177" s="310"/>
      <c r="G177" s="310"/>
      <c r="H177" s="311"/>
    </row>
    <row r="178" spans="1:8" s="9" customFormat="1" ht="12.75" customHeight="1">
      <c r="A178" s="233"/>
      <c r="B178" s="321"/>
      <c r="C178" s="310"/>
      <c r="D178" s="311"/>
      <c r="E178" s="310"/>
      <c r="F178" s="310"/>
      <c r="G178" s="310"/>
      <c r="H178" s="311"/>
    </row>
    <row r="179" spans="1:8" s="9" customFormat="1" ht="12.75" customHeight="1">
      <c r="A179" s="237"/>
      <c r="B179" s="322"/>
      <c r="C179" s="312"/>
      <c r="D179" s="311"/>
      <c r="E179" s="312"/>
      <c r="F179" s="312"/>
      <c r="G179" s="312"/>
      <c r="H179" s="311"/>
    </row>
    <row r="180" spans="1:8" s="9" customFormat="1" ht="12.75" customHeight="1">
      <c r="A180" s="237"/>
      <c r="B180" s="322"/>
      <c r="C180" s="312"/>
      <c r="D180" s="311"/>
      <c r="E180" s="312"/>
      <c r="F180" s="312"/>
      <c r="G180" s="312"/>
      <c r="H180" s="311"/>
    </row>
    <row r="181" spans="1:8" s="8" customFormat="1">
      <c r="A181" s="237"/>
      <c r="B181" s="322"/>
      <c r="C181" s="312"/>
      <c r="D181" s="311"/>
      <c r="E181" s="312"/>
      <c r="F181" s="312"/>
      <c r="G181" s="312"/>
      <c r="H181" s="311"/>
    </row>
    <row r="182" spans="1:8" s="8" customFormat="1">
      <c r="A182" s="237"/>
      <c r="B182" s="322"/>
      <c r="C182" s="312"/>
      <c r="D182" s="311"/>
      <c r="E182" s="312"/>
      <c r="F182" s="312"/>
      <c r="G182" s="312"/>
      <c r="H182" s="311"/>
    </row>
    <row r="183" spans="1:8" s="8" customFormat="1">
      <c r="A183" s="237"/>
      <c r="B183" s="322"/>
      <c r="C183" s="312"/>
      <c r="D183" s="311"/>
      <c r="E183" s="312"/>
      <c r="F183" s="312"/>
      <c r="G183" s="312"/>
      <c r="H183" s="311"/>
    </row>
    <row r="184" spans="1:8" s="8" customFormat="1">
      <c r="A184" s="237"/>
      <c r="B184" s="322"/>
      <c r="C184" s="312"/>
      <c r="D184" s="311"/>
      <c r="E184" s="312"/>
      <c r="F184" s="312"/>
      <c r="G184" s="312"/>
      <c r="H184" s="311"/>
    </row>
    <row r="185" spans="1:8" s="8" customFormat="1">
      <c r="A185" s="237"/>
      <c r="B185" s="322"/>
      <c r="C185" s="312"/>
      <c r="D185" s="311"/>
      <c r="E185" s="312"/>
      <c r="F185" s="312"/>
      <c r="G185" s="312"/>
      <c r="H185" s="311"/>
    </row>
    <row r="186" spans="1:8" s="8" customFormat="1">
      <c r="A186" s="238"/>
      <c r="B186" s="322"/>
      <c r="C186" s="312"/>
      <c r="D186" s="311"/>
      <c r="E186" s="312"/>
      <c r="F186" s="312"/>
      <c r="G186" s="312"/>
      <c r="H186" s="311"/>
    </row>
    <row r="187" spans="1:8" s="8" customFormat="1">
      <c r="A187" s="238"/>
      <c r="B187" s="322"/>
      <c r="C187" s="312"/>
      <c r="D187" s="311"/>
      <c r="E187" s="312"/>
      <c r="F187" s="312"/>
      <c r="G187" s="312"/>
      <c r="H187" s="311"/>
    </row>
    <row r="188" spans="1:8" s="8" customFormat="1">
      <c r="A188" s="238"/>
      <c r="B188" s="322"/>
      <c r="C188" s="312"/>
      <c r="D188" s="311"/>
      <c r="E188" s="312"/>
      <c r="F188" s="312"/>
      <c r="G188" s="312"/>
      <c r="H188" s="311"/>
    </row>
    <row r="189" spans="1:8" s="8" customFormat="1">
      <c r="A189" s="238"/>
      <c r="B189" s="322"/>
      <c r="C189" s="312"/>
      <c r="D189" s="311"/>
      <c r="E189" s="312"/>
      <c r="F189" s="312"/>
      <c r="G189" s="312"/>
      <c r="H189" s="311"/>
    </row>
    <row r="190" spans="1:8" s="8" customFormat="1">
      <c r="A190" s="238"/>
      <c r="B190" s="322"/>
      <c r="C190" s="312"/>
      <c r="D190" s="311"/>
      <c r="E190" s="312"/>
      <c r="F190" s="312"/>
      <c r="G190" s="312"/>
      <c r="H190" s="311"/>
    </row>
    <row r="191" spans="1:8" s="8" customFormat="1">
      <c r="A191" s="237"/>
      <c r="B191" s="322"/>
      <c r="C191" s="312"/>
      <c r="D191" s="311"/>
      <c r="E191" s="312"/>
      <c r="F191" s="312"/>
      <c r="G191" s="312"/>
      <c r="H191" s="311"/>
    </row>
    <row r="192" spans="1:8" s="8" customFormat="1">
      <c r="A192" s="237"/>
      <c r="B192" s="322"/>
      <c r="C192" s="312"/>
      <c r="D192" s="311"/>
      <c r="E192" s="312"/>
      <c r="F192" s="312"/>
      <c r="G192" s="312"/>
      <c r="H192" s="311"/>
    </row>
    <row r="193" spans="1:8" s="8" customFormat="1">
      <c r="A193" s="237"/>
      <c r="B193" s="322"/>
      <c r="C193" s="312"/>
      <c r="D193" s="311"/>
      <c r="E193" s="312"/>
      <c r="F193" s="312"/>
      <c r="G193" s="312"/>
      <c r="H193" s="311"/>
    </row>
    <row r="194" spans="1:8" s="8" customFormat="1">
      <c r="A194" s="238"/>
      <c r="B194" s="322"/>
      <c r="C194" s="312"/>
      <c r="D194" s="311"/>
      <c r="E194" s="312"/>
      <c r="F194" s="312"/>
      <c r="G194" s="312"/>
      <c r="H194" s="311"/>
    </row>
    <row r="195" spans="1:8" s="8" customFormat="1">
      <c r="A195" s="238"/>
      <c r="B195" s="322"/>
      <c r="C195" s="312"/>
      <c r="D195" s="311"/>
      <c r="E195" s="312"/>
      <c r="F195" s="312"/>
      <c r="G195" s="312"/>
      <c r="H195" s="311"/>
    </row>
    <row r="196" spans="1:8" s="8" customFormat="1">
      <c r="A196" s="233"/>
      <c r="B196" s="321"/>
      <c r="C196" s="310"/>
      <c r="D196" s="311"/>
      <c r="E196" s="310"/>
      <c r="F196" s="310"/>
      <c r="G196" s="310"/>
      <c r="H196" s="311"/>
    </row>
    <row r="197" spans="1:8" s="8" customFormat="1">
      <c r="A197" s="233"/>
      <c r="B197" s="321"/>
      <c r="C197" s="310"/>
      <c r="D197" s="311"/>
      <c r="E197" s="310"/>
      <c r="F197" s="310"/>
      <c r="G197" s="310"/>
      <c r="H197" s="311"/>
    </row>
    <row r="198" spans="1:8">
      <c r="D198" s="311"/>
      <c r="H198" s="311"/>
    </row>
    <row r="199" spans="1:8">
      <c r="D199" s="311"/>
      <c r="H199" s="311"/>
    </row>
  </sheetData>
  <printOptions horizontalCentered="1"/>
  <pageMargins left="0.59055118110236227" right="0.51181102362204722" top="0.59055118110236227" bottom="0.98425196850393704" header="0.59055118110236227" footer="0.51181102362204722"/>
  <pageSetup paperSize="9" scale="63" fitToHeight="2" orientation="portrait" horizontalDpi="4294967295" r:id="rId1"/>
  <headerFooter alignWithMargins="0"/>
  <rowBreaks count="2" manualBreakCount="2">
    <brk id="92" max="5" man="1"/>
    <brk id="14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teremi1mart105</cp:lastModifiedBy>
  <cp:lastPrinted>2012-10-31T12:58:08Z</cp:lastPrinted>
  <dcterms:created xsi:type="dcterms:W3CDTF">2011-11-09T16:57:31Z</dcterms:created>
  <dcterms:modified xsi:type="dcterms:W3CDTF">2012-11-07T15:21:22Z</dcterms:modified>
</cp:coreProperties>
</file>