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19\2019 Q1\"/>
    </mc:Choice>
  </mc:AlternateContent>
  <xr:revisionPtr revIDLastSave="0" documentId="13_ncr:1_{8D6A1E0E-A662-404C-9196-2614BF4E6C4C}" xr6:coauthVersionLast="34" xr6:coauthVersionMax="40" xr10:uidLastSave="{00000000-0000-0000-0000-000000000000}"/>
  <bookViews>
    <workbookView xWindow="-120" yWindow="-120" windowWidth="20610" windowHeight="7665" tabRatio="782" xr2:uid="{00000000-000D-0000-FFFF-FFFF00000000}"/>
  </bookViews>
  <sheets>
    <sheet name="YTD Group" sheetId="1" r:id="rId1"/>
    <sheet name="Q-o-Q Group " sheetId="2" r:id="rId2"/>
  </sheets>
  <definedNames>
    <definedName name="_xlnm.Print_Area" localSheetId="1">'Q-o-Q Group '!$A$1:$W$13</definedName>
    <definedName name="_xlnm.Print_Area" localSheetId="0">'YTD Group'!$A$1:$V$33</definedName>
  </definedNames>
  <calcPr calcId="179017"/>
</workbook>
</file>

<file path=xl/calcChain.xml><?xml version="1.0" encoding="utf-8"?>
<calcChain xmlns="http://schemas.openxmlformats.org/spreadsheetml/2006/main">
  <c r="O28" i="1" l="1"/>
  <c r="Q14" i="1"/>
  <c r="Q16" i="1" s="1"/>
  <c r="O14" i="1"/>
  <c r="O16" i="1" s="1"/>
  <c r="O18" i="1" s="1"/>
  <c r="Q18" i="1" l="1"/>
  <c r="Q20" i="1"/>
  <c r="O20" i="1"/>
  <c r="K14" i="1" l="1"/>
  <c r="K16" i="1" s="1"/>
  <c r="K18" i="1" s="1"/>
  <c r="K20" i="1" s="1"/>
  <c r="K28" i="1" l="1"/>
  <c r="G18" i="1" l="1"/>
</calcChain>
</file>

<file path=xl/sharedStrings.xml><?xml version="1.0" encoding="utf-8"?>
<sst xmlns="http://schemas.openxmlformats.org/spreadsheetml/2006/main" count="63" uniqueCount="32">
  <si>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</si>
  <si>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</si>
  <si>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</si>
  <si>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</si>
  <si>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</si>
  <si>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</si>
  <si>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</si>
  <si>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</si>
  <si>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</si>
  <si>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</si>
  <si>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</si>
  <si>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</si>
  <si>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</si>
  <si>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</si>
  <si>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</si>
  <si>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</si>
  <si>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</si>
  <si>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</si>
  <si>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</si>
  <si>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</si>
  <si>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</si>
  <si>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</si>
  <si>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</si>
  <si>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</si>
  <si>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</si>
  <si>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</si>
  <si>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</si>
  <si>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</si>
  <si>
    <t>(HUF million)</t>
  </si>
  <si>
    <t xml:space="preserve">Reconciliation of free cash flow </t>
  </si>
  <si>
    <t>Lease libilities (current)</t>
  </si>
  <si>
    <t>Lease libilities (non-current)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</si>
</sst>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0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63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37" fontId="14" fillId="4" borderId="8" xfId="0" applyNumberFormat="1" applyFont="1" applyFill="1" applyBorder="1" applyAlignment="1">
      <alignment horizontal="center"/>
    </xf>
    <xf numFmtId="165" fontId="16" fillId="4" borderId="9" xfId="0" applyNumberFormat="1" applyFont="1" applyFill="1" applyBorder="1"/>
    <xf numFmtId="37" fontId="14" fillId="4" borderId="9" xfId="0" applyNumberFormat="1" applyFont="1" applyFill="1" applyBorder="1" applyAlignment="1">
      <alignment horizontal="center"/>
    </xf>
    <xf numFmtId="176" fontId="16" fillId="4" borderId="9" xfId="0" applyNumberFormat="1" applyFont="1" applyFill="1" applyBorder="1" applyAlignment="1">
      <alignment horizontal="right"/>
    </xf>
    <xf numFmtId="176" fontId="15" fillId="4" borderId="9" xfId="0" applyNumberFormat="1" applyFont="1" applyFill="1" applyBorder="1" applyAlignment="1">
      <alignment horizontal="right"/>
    </xf>
    <xf numFmtId="37" fontId="15" fillId="4" borderId="9" xfId="0" applyNumberFormat="1" applyFont="1" applyFill="1" applyBorder="1" applyAlignment="1">
      <alignment horizontal="center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76" fontId="17" fillId="0" borderId="9" xfId="0" applyNumberFormat="1" applyFont="1" applyBorder="1" applyAlignment="1">
      <alignment horizontal="right"/>
    </xf>
    <xf numFmtId="37" fontId="15" fillId="4" borderId="8" xfId="0" applyNumberFormat="1" applyFont="1" applyFill="1" applyBorder="1" applyAlignment="1">
      <alignment horizontal="center"/>
    </xf>
    <xf numFmtId="165" fontId="0" fillId="4" borderId="0" xfId="0" applyNumberFormat="1" applyFill="1"/>
    <xf numFmtId="165" fontId="13" fillId="4" borderId="0" xfId="0" applyNumberFormat="1" applyFont="1" applyFill="1"/>
    <xf numFmtId="176" fontId="16" fillId="4" borderId="9" xfId="43" applyNumberFormat="1" applyFont="1" applyFill="1" applyBorder="1" applyAlignment="1">
      <alignment horizontal="right"/>
    </xf>
    <xf numFmtId="165" fontId="11" fillId="4" borderId="0" xfId="0" applyNumberFormat="1" applyFont="1" applyFill="1"/>
    <xf numFmtId="37" fontId="15" fillId="7" borderId="8" xfId="0" applyNumberFormat="1" applyFont="1" applyFill="1" applyBorder="1" applyAlignment="1">
      <alignment horizontal="center"/>
    </xf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37" fontId="16" fillId="7" borderId="8" xfId="0" applyNumberFormat="1" applyFont="1" applyFill="1" applyBorder="1" applyAlignment="1">
      <alignment horizontal="center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T33"/>
  <sheetViews>
    <sheetView showGridLines="0" tabSelected="1" view="pageBreakPreview" zoomScale="115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M45" sqref="M45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11" width="13.1640625" style="3" customWidth="1"/>
    <col min="12" max="12" width="13.33203125" style="3" customWidth="1"/>
    <col min="13" max="15" width="12" style="3" customWidth="1"/>
    <col min="16" max="16" width="2.5" style="3" customWidth="1"/>
    <col min="17" max="20" width="13.33203125" style="3" customWidth="1"/>
    <col min="21" max="16384" width="8.5" style="3"/>
  </cols>
  <sheetData>
    <row r="1" spans="1:20" ht="12" customHeight="1" x14ac:dyDescent="0.15">
      <c r="A1" s="56" t="s">
        <v>28</v>
      </c>
      <c r="B1" s="56"/>
      <c r="C1" s="57"/>
      <c r="D1" s="60">
        <v>2016</v>
      </c>
      <c r="E1" s="61"/>
      <c r="F1" s="61"/>
      <c r="G1" s="62"/>
      <c r="H1" s="60">
        <v>2017</v>
      </c>
      <c r="I1" s="61"/>
      <c r="J1" s="61"/>
      <c r="K1" s="62"/>
      <c r="L1" s="60">
        <v>2018</v>
      </c>
      <c r="M1" s="61"/>
      <c r="N1" s="61"/>
      <c r="O1" s="62"/>
      <c r="Q1" s="60">
        <v>2019</v>
      </c>
      <c r="R1" s="61"/>
      <c r="S1" s="61"/>
      <c r="T1" s="62"/>
    </row>
    <row r="2" spans="1:20" ht="12" customHeight="1" x14ac:dyDescent="0.15">
      <c r="A2" s="58"/>
      <c r="B2" s="58"/>
      <c r="C2" s="59"/>
      <c r="D2" s="28" t="s">
        <v>11</v>
      </c>
      <c r="E2" s="39" t="s">
        <v>12</v>
      </c>
      <c r="F2" s="28" t="s">
        <v>13</v>
      </c>
      <c r="G2" s="28" t="s">
        <v>14</v>
      </c>
      <c r="H2" s="28" t="s">
        <v>11</v>
      </c>
      <c r="I2" s="39" t="s">
        <v>12</v>
      </c>
      <c r="J2" s="28" t="s">
        <v>13</v>
      </c>
      <c r="K2" s="28" t="s">
        <v>14</v>
      </c>
      <c r="L2" s="28" t="s">
        <v>11</v>
      </c>
      <c r="M2" s="39" t="s">
        <v>12</v>
      </c>
      <c r="N2" s="28" t="s">
        <v>13</v>
      </c>
      <c r="O2" s="28" t="s">
        <v>14</v>
      </c>
      <c r="Q2" s="28" t="s">
        <v>11</v>
      </c>
      <c r="R2" s="39" t="s">
        <v>12</v>
      </c>
      <c r="S2" s="28" t="s">
        <v>13</v>
      </c>
      <c r="T2" s="28" t="s">
        <v>14</v>
      </c>
    </row>
    <row r="3" spans="1:20" ht="12" customHeight="1" x14ac:dyDescent="0.15">
      <c r="A3" s="10"/>
      <c r="B3" s="10"/>
      <c r="C3" s="11"/>
      <c r="D3" s="54"/>
      <c r="E3" s="6"/>
      <c r="F3" s="53"/>
      <c r="G3" s="6"/>
      <c r="H3" s="54"/>
      <c r="I3" s="6"/>
      <c r="J3" s="53"/>
      <c r="K3" s="53"/>
      <c r="L3" s="54"/>
      <c r="M3" s="4"/>
      <c r="N3" s="53"/>
      <c r="O3" s="53"/>
      <c r="P3" s="14"/>
      <c r="Q3" s="54"/>
      <c r="R3" s="4"/>
      <c r="S3" s="53"/>
      <c r="T3" s="53"/>
    </row>
    <row r="4" spans="1:20" ht="12" customHeight="1" x14ac:dyDescent="0.15">
      <c r="A4" s="10" t="s">
        <v>4</v>
      </c>
      <c r="B4" s="10"/>
      <c r="C4" s="11"/>
      <c r="D4" s="54"/>
      <c r="E4" s="6"/>
      <c r="F4" s="53"/>
      <c r="G4" s="6"/>
      <c r="H4" s="54"/>
      <c r="I4" s="6"/>
      <c r="J4" s="53"/>
      <c r="K4" s="53"/>
      <c r="L4" s="54"/>
      <c r="M4" s="6"/>
      <c r="N4" s="53"/>
      <c r="O4" s="53"/>
      <c r="P4" s="14"/>
      <c r="Q4" s="54"/>
      <c r="R4" s="6"/>
      <c r="S4" s="53"/>
      <c r="T4" s="53"/>
    </row>
    <row r="5" spans="1:20" ht="12" customHeight="1" x14ac:dyDescent="0.15">
      <c r="A5" s="10"/>
      <c r="B5" s="10"/>
      <c r="C5" s="11"/>
      <c r="D5" s="54"/>
      <c r="E5" s="6"/>
      <c r="F5" s="53"/>
      <c r="G5" s="6"/>
      <c r="H5" s="54"/>
      <c r="I5" s="6"/>
      <c r="J5" s="53"/>
      <c r="K5" s="53"/>
      <c r="L5" s="54"/>
      <c r="M5" s="6"/>
      <c r="N5" s="53"/>
      <c r="O5" s="53"/>
      <c r="P5" s="14"/>
      <c r="Q5" s="54"/>
      <c r="R5" s="6"/>
      <c r="S5" s="53"/>
      <c r="T5" s="53"/>
    </row>
    <row r="6" spans="1:20" ht="12" customHeight="1" x14ac:dyDescent="0.15">
      <c r="A6" s="15"/>
      <c r="B6" s="16" t="s">
        <v>5</v>
      </c>
      <c r="C6" s="14"/>
      <c r="D6" s="51">
        <v>128663</v>
      </c>
      <c r="E6" s="7">
        <v>157422</v>
      </c>
      <c r="F6" s="53">
        <v>90039</v>
      </c>
      <c r="G6" s="7">
        <v>72589</v>
      </c>
      <c r="H6" s="51">
        <v>33142</v>
      </c>
      <c r="I6" s="7">
        <v>59697</v>
      </c>
      <c r="J6" s="53">
        <v>48496</v>
      </c>
      <c r="K6" s="53">
        <v>35191</v>
      </c>
      <c r="L6" s="51">
        <v>81110</v>
      </c>
      <c r="M6" s="7">
        <v>111614</v>
      </c>
      <c r="N6" s="53">
        <v>94752</v>
      </c>
      <c r="O6" s="53">
        <v>111144</v>
      </c>
      <c r="P6" s="14"/>
      <c r="Q6" s="51">
        <v>134119</v>
      </c>
      <c r="R6" s="7"/>
      <c r="S6" s="53"/>
      <c r="T6" s="53"/>
    </row>
    <row r="7" spans="1:20" ht="12" customHeight="1" x14ac:dyDescent="0.15">
      <c r="A7" s="15"/>
      <c r="B7" s="16" t="s">
        <v>30</v>
      </c>
      <c r="C7" s="14"/>
      <c r="D7" s="51"/>
      <c r="E7" s="7"/>
      <c r="F7" s="53"/>
      <c r="G7" s="7"/>
      <c r="H7" s="51"/>
      <c r="I7" s="7"/>
      <c r="J7" s="53"/>
      <c r="K7" s="53"/>
      <c r="L7" s="51"/>
      <c r="M7" s="7"/>
      <c r="N7" s="53"/>
      <c r="O7" s="53"/>
      <c r="P7" s="14"/>
      <c r="Q7" s="51">
        <v>16976</v>
      </c>
      <c r="R7" s="7"/>
      <c r="S7" s="53"/>
      <c r="T7" s="53"/>
    </row>
    <row r="8" spans="1:20" ht="12" customHeight="1" x14ac:dyDescent="0.15">
      <c r="A8" s="15"/>
      <c r="B8" s="16" t="s">
        <v>6</v>
      </c>
      <c r="C8" s="14"/>
      <c r="D8" s="51">
        <v>25069</v>
      </c>
      <c r="E8" s="7">
        <v>23401</v>
      </c>
      <c r="F8" s="53">
        <v>23021</v>
      </c>
      <c r="G8" s="7">
        <v>22600</v>
      </c>
      <c r="H8" s="51">
        <v>25222</v>
      </c>
      <c r="I8" s="7">
        <v>14173</v>
      </c>
      <c r="J8" s="53">
        <v>9036</v>
      </c>
      <c r="K8" s="53">
        <v>8757</v>
      </c>
      <c r="L8" s="51">
        <v>10561</v>
      </c>
      <c r="M8" s="7">
        <v>9505</v>
      </c>
      <c r="N8" s="53">
        <v>9707</v>
      </c>
      <c r="O8" s="53">
        <v>9228</v>
      </c>
      <c r="P8" s="14"/>
      <c r="Q8" s="51">
        <v>8246</v>
      </c>
      <c r="R8" s="7"/>
      <c r="S8" s="53"/>
      <c r="T8" s="53"/>
    </row>
    <row r="9" spans="1:20" ht="12" customHeight="1" x14ac:dyDescent="0.15">
      <c r="A9" s="15"/>
      <c r="B9" s="16" t="s">
        <v>7</v>
      </c>
      <c r="C9" s="14"/>
      <c r="D9" s="51">
        <v>220625</v>
      </c>
      <c r="E9" s="7">
        <v>198291</v>
      </c>
      <c r="F9" s="53">
        <v>245850</v>
      </c>
      <c r="G9" s="7">
        <v>247179</v>
      </c>
      <c r="H9" s="51">
        <v>246670</v>
      </c>
      <c r="I9" s="7">
        <v>247443</v>
      </c>
      <c r="J9" s="53">
        <v>247480</v>
      </c>
      <c r="K9" s="53">
        <v>231646</v>
      </c>
      <c r="L9" s="51">
        <v>195202</v>
      </c>
      <c r="M9" s="7">
        <v>175601</v>
      </c>
      <c r="N9" s="53">
        <v>173858</v>
      </c>
      <c r="O9" s="53">
        <v>123349</v>
      </c>
      <c r="P9" s="14"/>
      <c r="Q9" s="51">
        <v>122292</v>
      </c>
      <c r="R9" s="7"/>
      <c r="S9" s="53"/>
      <c r="T9" s="53"/>
    </row>
    <row r="10" spans="1:20" ht="12" customHeight="1" x14ac:dyDescent="0.15">
      <c r="A10" s="15"/>
      <c r="B10" s="16" t="s">
        <v>31</v>
      </c>
      <c r="C10" s="14"/>
      <c r="D10" s="51"/>
      <c r="E10" s="7"/>
      <c r="F10" s="53"/>
      <c r="G10" s="7"/>
      <c r="H10" s="51"/>
      <c r="I10" s="7"/>
      <c r="J10" s="53"/>
      <c r="K10" s="53"/>
      <c r="L10" s="51"/>
      <c r="M10" s="7"/>
      <c r="N10" s="53"/>
      <c r="O10" s="53"/>
      <c r="P10" s="14"/>
      <c r="Q10" s="51">
        <v>96257</v>
      </c>
      <c r="R10" s="7"/>
      <c r="S10" s="53"/>
      <c r="T10" s="53"/>
    </row>
    <row r="11" spans="1:20" ht="12" customHeight="1" x14ac:dyDescent="0.15">
      <c r="A11" s="15"/>
      <c r="B11" s="16" t="s">
        <v>8</v>
      </c>
      <c r="C11" s="14"/>
      <c r="D11" s="51">
        <v>53280</v>
      </c>
      <c r="E11" s="7">
        <v>52332</v>
      </c>
      <c r="F11" s="53">
        <v>51821</v>
      </c>
      <c r="G11" s="7">
        <v>50098</v>
      </c>
      <c r="H11" s="51">
        <v>48286</v>
      </c>
      <c r="I11" s="7">
        <v>48290</v>
      </c>
      <c r="J11" s="53">
        <v>47202</v>
      </c>
      <c r="K11" s="53">
        <v>47608</v>
      </c>
      <c r="L11" s="51">
        <v>46113</v>
      </c>
      <c r="M11" s="7">
        <v>45080</v>
      </c>
      <c r="N11" s="53">
        <v>44455</v>
      </c>
      <c r="O11" s="53">
        <v>47919</v>
      </c>
      <c r="P11" s="14"/>
      <c r="Q11" s="51">
        <v>43364</v>
      </c>
      <c r="R11" s="7"/>
      <c r="S11" s="53"/>
      <c r="T11" s="53"/>
    </row>
    <row r="12" spans="1:20" ht="12" customHeight="1" x14ac:dyDescent="0.15">
      <c r="A12" s="15"/>
      <c r="B12" s="13" t="s">
        <v>9</v>
      </c>
      <c r="C12" s="14"/>
      <c r="D12" s="51">
        <v>-12191</v>
      </c>
      <c r="E12" s="7">
        <v>-14028</v>
      </c>
      <c r="F12" s="53">
        <v>-8410</v>
      </c>
      <c r="G12" s="7">
        <v>-10805</v>
      </c>
      <c r="H12" s="51">
        <v>-8999</v>
      </c>
      <c r="I12" s="7">
        <v>-7789</v>
      </c>
      <c r="J12" s="53">
        <v>-6294</v>
      </c>
      <c r="K12" s="53">
        <v>-5399</v>
      </c>
      <c r="L12" s="51">
        <v>-6641</v>
      </c>
      <c r="M12" s="7">
        <v>-7581</v>
      </c>
      <c r="N12" s="53">
        <v>-7826</v>
      </c>
      <c r="O12" s="53">
        <v>-7204</v>
      </c>
      <c r="P12" s="14"/>
      <c r="Q12" s="51">
        <v>-9250</v>
      </c>
      <c r="R12" s="7"/>
      <c r="S12" s="53"/>
      <c r="T12" s="53"/>
    </row>
    <row r="13" spans="1:20" ht="12" customHeight="1" x14ac:dyDescent="0.15">
      <c r="A13" s="15"/>
      <c r="B13" s="13" t="s">
        <v>10</v>
      </c>
      <c r="C13" s="14"/>
      <c r="D13" s="51">
        <v>-15438</v>
      </c>
      <c r="E13" s="7">
        <v>-13312</v>
      </c>
      <c r="F13" s="53">
        <v>-3663</v>
      </c>
      <c r="G13" s="7">
        <v>-5104</v>
      </c>
      <c r="H13" s="51">
        <v>-6008</v>
      </c>
      <c r="I13" s="7">
        <v>-4392</v>
      </c>
      <c r="J13" s="53">
        <v>-2195</v>
      </c>
      <c r="K13" s="53">
        <v>-8162</v>
      </c>
      <c r="L13" s="51">
        <v>-8220</v>
      </c>
      <c r="M13" s="7">
        <v>-10194</v>
      </c>
      <c r="N13" s="53">
        <v>-4989</v>
      </c>
      <c r="O13" s="53">
        <v>-11631</v>
      </c>
      <c r="P13" s="14"/>
      <c r="Q13" s="51">
        <v>-7286</v>
      </c>
      <c r="R13" s="7"/>
      <c r="S13" s="53"/>
      <c r="T13" s="53"/>
    </row>
    <row r="14" spans="1:20" ht="12" customHeight="1" x14ac:dyDescent="0.15">
      <c r="A14" s="20" t="s">
        <v>0</v>
      </c>
      <c r="B14" s="21"/>
      <c r="C14" s="35"/>
      <c r="D14" s="22">
        <v>400008</v>
      </c>
      <c r="E14" s="22">
        <v>404106</v>
      </c>
      <c r="F14" s="22">
        <v>398658</v>
      </c>
      <c r="G14" s="22">
        <v>376557</v>
      </c>
      <c r="H14" s="22">
        <v>338313</v>
      </c>
      <c r="I14" s="22">
        <v>357422</v>
      </c>
      <c r="J14" s="22">
        <v>343725</v>
      </c>
      <c r="K14" s="22">
        <f>SUM(K6:K13)</f>
        <v>309641</v>
      </c>
      <c r="L14" s="22">
        <v>318125</v>
      </c>
      <c r="M14" s="22">
        <v>324025</v>
      </c>
      <c r="N14" s="22">
        <v>309957</v>
      </c>
      <c r="O14" s="22">
        <f>+SUM(O6:O13)</f>
        <v>272805</v>
      </c>
      <c r="Q14" s="22">
        <f>+SUM(Q6:Q13)</f>
        <v>404718</v>
      </c>
      <c r="R14" s="22"/>
      <c r="S14" s="22"/>
      <c r="T14" s="22"/>
    </row>
    <row r="15" spans="1:20" ht="12" customHeight="1" x14ac:dyDescent="0.15">
      <c r="A15" s="17"/>
      <c r="B15" s="17"/>
      <c r="C15" s="14"/>
      <c r="D15" s="48"/>
      <c r="E15" s="5"/>
      <c r="F15" s="53"/>
      <c r="G15" s="5"/>
      <c r="H15" s="48"/>
      <c r="I15" s="5"/>
      <c r="J15" s="53"/>
      <c r="K15" s="53"/>
      <c r="L15" s="48"/>
      <c r="M15" s="5"/>
      <c r="N15" s="53"/>
      <c r="O15" s="53"/>
      <c r="Q15" s="48"/>
      <c r="R15" s="5"/>
      <c r="S15" s="41"/>
      <c r="T15" s="53"/>
    </row>
    <row r="16" spans="1:20" ht="12" customHeight="1" x14ac:dyDescent="0.15">
      <c r="A16" s="15"/>
      <c r="B16" s="13" t="s">
        <v>0</v>
      </c>
      <c r="C16" s="14"/>
      <c r="D16" s="51">
        <v>400008</v>
      </c>
      <c r="E16" s="7">
        <v>404106</v>
      </c>
      <c r="F16" s="53">
        <v>398658</v>
      </c>
      <c r="G16" s="7">
        <v>376557</v>
      </c>
      <c r="H16" s="51">
        <v>338313</v>
      </c>
      <c r="I16" s="7">
        <v>357422</v>
      </c>
      <c r="J16" s="53">
        <v>343725</v>
      </c>
      <c r="K16" s="53">
        <f>K14</f>
        <v>309641</v>
      </c>
      <c r="L16" s="51">
        <v>318125</v>
      </c>
      <c r="M16" s="7">
        <v>324025</v>
      </c>
      <c r="N16" s="53">
        <v>309957</v>
      </c>
      <c r="O16" s="53">
        <f>+O14</f>
        <v>272805</v>
      </c>
      <c r="P16" s="14"/>
      <c r="Q16" s="51">
        <f>+Q14</f>
        <v>404718</v>
      </c>
      <c r="R16" s="7"/>
      <c r="S16" s="53"/>
      <c r="T16" s="53"/>
    </row>
    <row r="17" spans="1:20" ht="12" customHeight="1" x14ac:dyDescent="0.15">
      <c r="A17" s="15"/>
      <c r="B17" s="13" t="s">
        <v>1</v>
      </c>
      <c r="C17" s="14"/>
      <c r="D17" s="51">
        <v>556767</v>
      </c>
      <c r="E17" s="7">
        <v>548803</v>
      </c>
      <c r="F17" s="53">
        <v>559829</v>
      </c>
      <c r="G17" s="7">
        <v>581333</v>
      </c>
      <c r="H17" s="51">
        <v>575628</v>
      </c>
      <c r="I17" s="7">
        <v>556671</v>
      </c>
      <c r="J17" s="53">
        <v>575527</v>
      </c>
      <c r="K17" s="53">
        <v>580073</v>
      </c>
      <c r="L17" s="51">
        <v>606364</v>
      </c>
      <c r="M17" s="7">
        <v>594405</v>
      </c>
      <c r="N17" s="53">
        <v>607869</v>
      </c>
      <c r="O17" s="53">
        <v>614932</v>
      </c>
      <c r="P17" s="14"/>
      <c r="Q17" s="51">
        <v>618604</v>
      </c>
      <c r="R17" s="7"/>
      <c r="S17" s="53"/>
      <c r="T17" s="53"/>
    </row>
    <row r="18" spans="1:20" ht="12" customHeight="1" x14ac:dyDescent="0.15">
      <c r="A18" s="21" t="s">
        <v>2</v>
      </c>
      <c r="B18" s="21"/>
      <c r="C18" s="23"/>
      <c r="D18" s="22">
        <v>956775</v>
      </c>
      <c r="E18" s="22">
        <v>952909</v>
      </c>
      <c r="F18" s="22">
        <v>958487</v>
      </c>
      <c r="G18" s="22">
        <f>+G17+G16</f>
        <v>957890</v>
      </c>
      <c r="H18" s="22">
        <v>913941</v>
      </c>
      <c r="I18" s="22">
        <v>914093</v>
      </c>
      <c r="J18" s="22">
        <v>919252</v>
      </c>
      <c r="K18" s="22">
        <f>K16+K17</f>
        <v>889714</v>
      </c>
      <c r="L18" s="22">
        <v>924489</v>
      </c>
      <c r="M18" s="22">
        <v>918430</v>
      </c>
      <c r="N18" s="22">
        <v>917826</v>
      </c>
      <c r="O18" s="22">
        <f>+O16+O17</f>
        <v>887737</v>
      </c>
      <c r="Q18" s="22">
        <f>+Q16+Q17</f>
        <v>1023322</v>
      </c>
      <c r="R18" s="22"/>
      <c r="S18" s="22"/>
      <c r="T18" s="22"/>
    </row>
    <row r="19" spans="1:20" ht="12" customHeight="1" x14ac:dyDescent="0.15">
      <c r="A19" s="18"/>
      <c r="B19" s="18"/>
      <c r="C19" s="14"/>
      <c r="D19" s="48"/>
      <c r="E19" s="5"/>
      <c r="F19" s="40"/>
      <c r="G19" s="5"/>
      <c r="H19" s="48"/>
      <c r="I19" s="5"/>
      <c r="J19" s="40"/>
      <c r="K19" s="40"/>
      <c r="L19" s="48"/>
      <c r="M19" s="40"/>
      <c r="N19" s="40"/>
      <c r="O19" s="40"/>
      <c r="Q19" s="48"/>
      <c r="R19" s="40"/>
      <c r="S19" s="40"/>
      <c r="T19" s="40"/>
    </row>
    <row r="20" spans="1:20" ht="12" customHeight="1" x14ac:dyDescent="0.15">
      <c r="A20" s="25" t="s">
        <v>3</v>
      </c>
      <c r="B20" s="26"/>
      <c r="C20" s="36"/>
      <c r="D20" s="27">
        <v>0.41807948577251702</v>
      </c>
      <c r="E20" s="27">
        <v>0.42407617096700734</v>
      </c>
      <c r="F20" s="27">
        <v>0.41592426397019472</v>
      </c>
      <c r="G20" s="27">
        <v>0.39300000000000002</v>
      </c>
      <c r="H20" s="27">
        <v>0.37016940918505681</v>
      </c>
      <c r="I20" s="27">
        <v>0.39101273065213277</v>
      </c>
      <c r="J20" s="27">
        <v>0.37391814214165431</v>
      </c>
      <c r="K20" s="27">
        <f>K16/K18</f>
        <v>0.34802307258287496</v>
      </c>
      <c r="L20" s="27">
        <v>0.34410901589959425</v>
      </c>
      <c r="M20" s="27">
        <v>0.35280315320710343</v>
      </c>
      <c r="N20" s="27">
        <v>0.33770780082499297</v>
      </c>
      <c r="O20" s="27">
        <f>+O16/O18</f>
        <v>0.30730385237970254</v>
      </c>
      <c r="Q20" s="27">
        <f>+Q16/Q18</f>
        <v>0.39549428234710093</v>
      </c>
      <c r="R20" s="27"/>
      <c r="S20" s="27"/>
      <c r="T20" s="27"/>
    </row>
    <row r="21" spans="1:20" ht="12" customHeight="1" x14ac:dyDescent="0.15">
      <c r="A21" s="10"/>
      <c r="B21" s="10"/>
      <c r="C21" s="33"/>
      <c r="D21" s="55"/>
      <c r="E21" s="9"/>
      <c r="F21" s="53"/>
      <c r="G21" s="9"/>
      <c r="H21" s="55"/>
      <c r="I21" s="9"/>
      <c r="J21" s="53"/>
      <c r="K21" s="53"/>
      <c r="L21" s="55"/>
      <c r="M21" s="9"/>
      <c r="N21" s="53"/>
      <c r="O21" s="53"/>
      <c r="P21" s="14"/>
      <c r="Q21" s="55"/>
      <c r="R21" s="9"/>
      <c r="S21" s="53"/>
      <c r="T21" s="53"/>
    </row>
    <row r="22" spans="1:20" ht="12" customHeight="1" x14ac:dyDescent="0.15">
      <c r="A22" s="10" t="s">
        <v>29</v>
      </c>
      <c r="B22" s="14"/>
      <c r="C22" s="14"/>
      <c r="D22" s="48"/>
      <c r="E22" s="5"/>
      <c r="F22" s="53"/>
      <c r="G22" s="5"/>
      <c r="H22" s="48"/>
      <c r="I22" s="5"/>
      <c r="J22" s="53"/>
      <c r="K22" s="53"/>
      <c r="L22" s="48"/>
      <c r="M22" s="5"/>
      <c r="N22" s="53"/>
      <c r="O22" s="53"/>
      <c r="P22" s="14"/>
      <c r="Q22" s="48"/>
      <c r="R22" s="5"/>
      <c r="S22" s="53"/>
      <c r="T22" s="53"/>
    </row>
    <row r="23" spans="1:20" ht="12" customHeight="1" x14ac:dyDescent="0.15">
      <c r="A23" s="15"/>
      <c r="B23" s="19"/>
      <c r="C23" s="14"/>
      <c r="D23" s="49"/>
      <c r="E23" s="8"/>
      <c r="F23" s="53"/>
      <c r="G23" s="8"/>
      <c r="H23" s="49"/>
      <c r="I23" s="8"/>
      <c r="J23" s="53"/>
      <c r="K23" s="53"/>
      <c r="L23" s="49"/>
      <c r="M23" s="8"/>
      <c r="N23" s="53"/>
      <c r="O23" s="53"/>
      <c r="P23" s="14"/>
      <c r="Q23" s="49"/>
      <c r="R23" s="8"/>
      <c r="S23" s="53"/>
      <c r="T23" s="53"/>
    </row>
    <row r="24" spans="1:20" ht="12" customHeight="1" x14ac:dyDescent="0.15">
      <c r="A24" s="15"/>
      <c r="B24" s="13" t="s">
        <v>15</v>
      </c>
      <c r="C24" s="14"/>
      <c r="D24" s="51">
        <v>24878</v>
      </c>
      <c r="E24" s="7">
        <v>61225</v>
      </c>
      <c r="F24" s="7">
        <v>100759</v>
      </c>
      <c r="G24" s="7">
        <v>148782</v>
      </c>
      <c r="H24" s="51">
        <v>27639</v>
      </c>
      <c r="I24" s="7">
        <v>62109</v>
      </c>
      <c r="J24" s="7">
        <v>95536</v>
      </c>
      <c r="K24" s="7">
        <v>157411</v>
      </c>
      <c r="L24" s="51">
        <v>10091</v>
      </c>
      <c r="M24" s="7">
        <v>51317</v>
      </c>
      <c r="N24" s="7">
        <v>90901</v>
      </c>
      <c r="O24" s="7">
        <v>159098</v>
      </c>
      <c r="P24" s="14"/>
      <c r="Q24" s="51">
        <v>-1496</v>
      </c>
      <c r="R24" s="7"/>
      <c r="S24" s="7"/>
      <c r="T24" s="7"/>
    </row>
    <row r="25" spans="1:20" ht="12" customHeight="1" x14ac:dyDescent="0.15">
      <c r="A25" s="12"/>
      <c r="B25" s="13" t="s">
        <v>16</v>
      </c>
      <c r="C25" s="34"/>
      <c r="D25" s="51">
        <v>-18654</v>
      </c>
      <c r="E25" s="7">
        <v>-40086</v>
      </c>
      <c r="F25" s="7">
        <v>-56027</v>
      </c>
      <c r="G25" s="7">
        <v>-83226</v>
      </c>
      <c r="H25" s="51">
        <v>-28138</v>
      </c>
      <c r="I25" s="7">
        <v>-48655</v>
      </c>
      <c r="J25" s="7">
        <v>-62086</v>
      </c>
      <c r="K25" s="7">
        <v>-94353</v>
      </c>
      <c r="L25" s="51">
        <v>-19646</v>
      </c>
      <c r="M25" s="7">
        <v>-37860</v>
      </c>
      <c r="N25" s="7">
        <v>-55044</v>
      </c>
      <c r="O25" s="7">
        <v>-83092</v>
      </c>
      <c r="P25" s="14"/>
      <c r="Q25" s="51">
        <v>-23727</v>
      </c>
      <c r="R25" s="7"/>
      <c r="S25" s="7"/>
      <c r="T25" s="7"/>
    </row>
    <row r="26" spans="1:20" ht="12" customHeight="1" x14ac:dyDescent="0.15">
      <c r="A26" s="12"/>
      <c r="B26" s="34" t="s">
        <v>19</v>
      </c>
      <c r="C26" s="34"/>
      <c r="D26" s="51">
        <v>-1234</v>
      </c>
      <c r="E26" s="7">
        <v>-4000</v>
      </c>
      <c r="F26" s="7">
        <v>-5742</v>
      </c>
      <c r="G26" s="7">
        <v>-8347</v>
      </c>
      <c r="H26" s="51">
        <v>-1974</v>
      </c>
      <c r="I26" s="7">
        <v>-4506</v>
      </c>
      <c r="J26" s="7">
        <v>-6052</v>
      </c>
      <c r="K26" s="7">
        <v>-7485</v>
      </c>
      <c r="L26" s="51">
        <v>-1610</v>
      </c>
      <c r="M26" s="7">
        <v>-3161</v>
      </c>
      <c r="N26" s="7">
        <v>-4831</v>
      </c>
      <c r="O26" s="7">
        <v>-5988</v>
      </c>
      <c r="P26" s="14"/>
      <c r="Q26" s="51">
        <v>-3399</v>
      </c>
      <c r="R26" s="7"/>
      <c r="S26" s="7"/>
      <c r="T26" s="7"/>
    </row>
    <row r="27" spans="1:20" ht="12" customHeight="1" x14ac:dyDescent="0.15">
      <c r="A27" s="17"/>
      <c r="B27" s="13" t="s">
        <v>21</v>
      </c>
      <c r="C27" s="14"/>
      <c r="D27" s="51">
        <v>-4942</v>
      </c>
      <c r="E27" s="7">
        <v>-4181</v>
      </c>
      <c r="F27" s="7">
        <v>446</v>
      </c>
      <c r="G27" s="7">
        <v>-88</v>
      </c>
      <c r="H27" s="51">
        <v>-2723</v>
      </c>
      <c r="I27" s="7">
        <v>-1801</v>
      </c>
      <c r="J27" s="7">
        <v>-23</v>
      </c>
      <c r="K27" s="7">
        <v>2867</v>
      </c>
      <c r="L27" s="51">
        <v>-1219</v>
      </c>
      <c r="M27" s="7">
        <v>-1330</v>
      </c>
      <c r="N27" s="7">
        <v>2456</v>
      </c>
      <c r="O27" s="7">
        <v>2055</v>
      </c>
      <c r="P27" s="14"/>
      <c r="Q27" s="51">
        <v>-2742</v>
      </c>
      <c r="R27" s="7"/>
      <c r="S27" s="7"/>
      <c r="T27" s="7"/>
    </row>
    <row r="28" spans="1:20" ht="12" customHeight="1" thickBot="1" x14ac:dyDescent="0.2">
      <c r="A28" s="24" t="s">
        <v>17</v>
      </c>
      <c r="B28" s="24"/>
      <c r="C28" s="38"/>
      <c r="D28" s="29">
        <v>9932</v>
      </c>
      <c r="E28" s="29">
        <v>21320</v>
      </c>
      <c r="F28" s="29">
        <v>38544</v>
      </c>
      <c r="G28" s="29">
        <v>57297</v>
      </c>
      <c r="H28" s="29">
        <v>250</v>
      </c>
      <c r="I28" s="29">
        <v>10749</v>
      </c>
      <c r="J28" s="29">
        <v>27421</v>
      </c>
      <c r="K28" s="29">
        <f>SUM(K24:K27)</f>
        <v>58440</v>
      </c>
      <c r="L28" s="29">
        <v>-9946</v>
      </c>
      <c r="M28" s="29">
        <v>11626</v>
      </c>
      <c r="N28" s="29">
        <v>28570</v>
      </c>
      <c r="O28" s="29">
        <f>+SUM(O24:O26)-O27</f>
        <v>67963</v>
      </c>
      <c r="Q28" s="29">
        <v>-25880</v>
      </c>
      <c r="R28" s="29"/>
      <c r="S28" s="29"/>
      <c r="T28" s="29"/>
    </row>
    <row r="29" spans="1:20" ht="12" customHeight="1" x14ac:dyDescent="0.15"/>
    <row r="30" spans="1:20" ht="12" customHeight="1" x14ac:dyDescent="0.15">
      <c r="A30" s="3" t="s">
        <v>18</v>
      </c>
    </row>
    <row r="31" spans="1:20" ht="12" customHeight="1" x14ac:dyDescent="0.15">
      <c r="A31" s="31" t="s">
        <v>22</v>
      </c>
    </row>
    <row r="33" spans="1:1" x14ac:dyDescent="0.15">
      <c r="A33" s="30"/>
    </row>
  </sheetData>
  <mergeCells count="5">
    <mergeCell ref="A1:C2"/>
    <mergeCell ref="D1:G1"/>
    <mergeCell ref="H1:K1"/>
    <mergeCell ref="L1:O1"/>
    <mergeCell ref="Q1:T1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56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T22"/>
  <sheetViews>
    <sheetView showGridLines="0" view="pageBreakPreview" zoomScale="115" zoomScaleNormal="100" zoomScaleSheetLayoutView="115" zoomScalePageLayoutView="50" workbookViewId="0">
      <pane xSplit="3" ySplit="2" topLeftCell="D3" activePane="bottomRight" state="frozen"/>
      <selection activeCell="M13" sqref="M13"/>
      <selection pane="topRight" activeCell="M13" sqref="M13"/>
      <selection pane="bottomLeft" activeCell="M13" sqref="M13"/>
      <selection pane="bottomRight" activeCell="D35" sqref="D35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1640625" style="2" customWidth="1"/>
    <col min="12" max="12" width="13.6640625" style="2" customWidth="1"/>
    <col min="13" max="15" width="14" style="2" customWidth="1"/>
    <col min="16" max="16" width="4.6640625" style="2" customWidth="1"/>
    <col min="17" max="20" width="13.33203125" style="2" customWidth="1"/>
    <col min="21" max="16384" width="8.5" style="2"/>
  </cols>
  <sheetData>
    <row r="1" spans="1:20" s="1" customFormat="1" ht="12.75" customHeight="1" x14ac:dyDescent="0.2">
      <c r="A1" s="56" t="s">
        <v>28</v>
      </c>
      <c r="B1" s="56"/>
      <c r="C1" s="57"/>
      <c r="D1" s="60">
        <v>2016</v>
      </c>
      <c r="E1" s="61"/>
      <c r="F1" s="61"/>
      <c r="G1" s="62"/>
      <c r="H1" s="60">
        <v>2017</v>
      </c>
      <c r="I1" s="61"/>
      <c r="J1" s="61"/>
      <c r="K1" s="62"/>
      <c r="L1" s="60">
        <v>2018</v>
      </c>
      <c r="M1" s="61"/>
      <c r="N1" s="61"/>
      <c r="O1" s="62"/>
      <c r="Q1" s="60">
        <v>2019</v>
      </c>
      <c r="R1" s="61"/>
      <c r="S1" s="61"/>
      <c r="T1" s="62"/>
    </row>
    <row r="2" spans="1:20" ht="12.75" customHeight="1" x14ac:dyDescent="0.2">
      <c r="A2" s="58"/>
      <c r="B2" s="58"/>
      <c r="C2" s="59"/>
      <c r="D2" s="28" t="s">
        <v>24</v>
      </c>
      <c r="E2" s="28" t="s">
        <v>25</v>
      </c>
      <c r="F2" s="28" t="s">
        <v>26</v>
      </c>
      <c r="G2" s="28" t="s">
        <v>27</v>
      </c>
      <c r="H2" s="28" t="s">
        <v>24</v>
      </c>
      <c r="I2" s="28" t="s">
        <v>25</v>
      </c>
      <c r="J2" s="28" t="s">
        <v>26</v>
      </c>
      <c r="K2" s="28" t="s">
        <v>27</v>
      </c>
      <c r="L2" s="28" t="s">
        <v>24</v>
      </c>
      <c r="M2" s="28" t="s">
        <v>25</v>
      </c>
      <c r="N2" s="28" t="s">
        <v>26</v>
      </c>
      <c r="O2" s="28" t="s">
        <v>27</v>
      </c>
      <c r="Q2" s="28" t="s">
        <v>24</v>
      </c>
      <c r="R2" s="28" t="s">
        <v>25</v>
      </c>
      <c r="S2" s="28" t="s">
        <v>26</v>
      </c>
      <c r="T2" s="28" t="s">
        <v>27</v>
      </c>
    </row>
    <row r="3" spans="1:20" ht="12.75" customHeight="1" x14ac:dyDescent="0.2">
      <c r="A3" s="32"/>
      <c r="B3" s="32"/>
      <c r="C3" s="33"/>
      <c r="D3" s="47"/>
      <c r="E3" s="42"/>
      <c r="F3" s="43"/>
      <c r="G3" s="42"/>
      <c r="H3" s="47"/>
      <c r="I3" s="42"/>
      <c r="J3" s="43"/>
      <c r="K3" s="42"/>
      <c r="L3" s="52"/>
      <c r="M3" s="42"/>
      <c r="N3" s="43"/>
      <c r="O3" s="43"/>
      <c r="P3" s="44"/>
      <c r="Q3" s="52"/>
      <c r="R3" s="42"/>
      <c r="S3" s="43"/>
      <c r="T3" s="43"/>
    </row>
    <row r="4" spans="1:20" x14ac:dyDescent="0.2">
      <c r="A4" s="10" t="s">
        <v>23</v>
      </c>
      <c r="B4" s="14"/>
      <c r="C4" s="14"/>
      <c r="D4" s="48"/>
      <c r="E4" s="5"/>
      <c r="F4" s="43"/>
      <c r="G4" s="5"/>
      <c r="H4" s="48"/>
      <c r="I4" s="5"/>
      <c r="J4" s="43"/>
      <c r="K4" s="5"/>
      <c r="L4" s="48"/>
      <c r="M4" s="5"/>
      <c r="N4" s="43"/>
      <c r="O4" s="43"/>
      <c r="P4" s="44"/>
      <c r="Q4" s="48"/>
      <c r="R4" s="5"/>
      <c r="S4" s="43"/>
      <c r="T4" s="43"/>
    </row>
    <row r="5" spans="1:20" x14ac:dyDescent="0.2">
      <c r="A5" s="15"/>
      <c r="B5" s="19"/>
      <c r="C5" s="14"/>
      <c r="D5" s="49"/>
      <c r="E5" s="8"/>
      <c r="F5" s="43"/>
      <c r="G5" s="8"/>
      <c r="H5" s="49"/>
      <c r="I5" s="8"/>
      <c r="J5" s="43"/>
      <c r="K5" s="8"/>
      <c r="L5" s="51"/>
      <c r="M5" s="8"/>
      <c r="N5" s="43"/>
      <c r="O5" s="43"/>
      <c r="P5" s="44"/>
      <c r="Q5" s="51"/>
      <c r="R5" s="8"/>
      <c r="S5" s="43"/>
      <c r="T5" s="43"/>
    </row>
    <row r="6" spans="1:20" x14ac:dyDescent="0.2">
      <c r="A6" s="15"/>
      <c r="B6" s="34" t="s">
        <v>15</v>
      </c>
      <c r="C6" s="14"/>
      <c r="D6" s="50">
        <v>24878</v>
      </c>
      <c r="E6" s="45">
        <v>36347</v>
      </c>
      <c r="F6" s="7">
        <v>39534</v>
      </c>
      <c r="G6" s="45">
        <v>48023</v>
      </c>
      <c r="H6" s="50">
        <v>27639</v>
      </c>
      <c r="I6" s="45">
        <v>34470</v>
      </c>
      <c r="J6" s="7">
        <v>33427</v>
      </c>
      <c r="K6" s="45">
        <v>61875</v>
      </c>
      <c r="L6" s="50">
        <v>10091</v>
      </c>
      <c r="M6" s="45">
        <v>41226</v>
      </c>
      <c r="N6" s="7">
        <v>39584</v>
      </c>
      <c r="O6" s="7">
        <v>68197</v>
      </c>
      <c r="P6" s="44"/>
      <c r="Q6" s="50">
        <v>-1496</v>
      </c>
      <c r="R6" s="45"/>
      <c r="S6" s="7"/>
      <c r="T6" s="7"/>
    </row>
    <row r="7" spans="1:20" ht="12.75" customHeight="1" x14ac:dyDescent="0.2">
      <c r="A7" s="12"/>
      <c r="B7" s="34" t="s">
        <v>16</v>
      </c>
      <c r="C7" s="34"/>
      <c r="D7" s="50">
        <v>-18654</v>
      </c>
      <c r="E7" s="45">
        <v>-21432</v>
      </c>
      <c r="F7" s="7">
        <v>-15941</v>
      </c>
      <c r="G7" s="45">
        <v>-27199</v>
      </c>
      <c r="H7" s="50">
        <v>-28138</v>
      </c>
      <c r="I7" s="45">
        <v>-20517</v>
      </c>
      <c r="J7" s="7">
        <v>-13431</v>
      </c>
      <c r="K7" s="45">
        <v>-32267</v>
      </c>
      <c r="L7" s="50">
        <v>-19646</v>
      </c>
      <c r="M7" s="45">
        <v>-18214</v>
      </c>
      <c r="N7" s="7">
        <v>-17184</v>
      </c>
      <c r="O7" s="7">
        <v>-28048</v>
      </c>
      <c r="P7" s="44"/>
      <c r="Q7" s="50">
        <v>-23727</v>
      </c>
      <c r="R7" s="45"/>
      <c r="S7" s="7"/>
      <c r="T7" s="7"/>
    </row>
    <row r="8" spans="1:20" ht="12.75" customHeight="1" x14ac:dyDescent="0.2">
      <c r="A8" s="12"/>
      <c r="B8" s="34" t="s">
        <v>19</v>
      </c>
      <c r="C8" s="34"/>
      <c r="D8" s="50">
        <v>-1234</v>
      </c>
      <c r="E8" s="45">
        <v>-2766</v>
      </c>
      <c r="F8" s="7">
        <v>-1742</v>
      </c>
      <c r="G8" s="45">
        <v>-2605</v>
      </c>
      <c r="H8" s="50">
        <v>-1974</v>
      </c>
      <c r="I8" s="45">
        <v>-2532</v>
      </c>
      <c r="J8" s="7">
        <v>-1546</v>
      </c>
      <c r="K8" s="45">
        <v>-1433</v>
      </c>
      <c r="L8" s="50">
        <v>-1610</v>
      </c>
      <c r="M8" s="45">
        <v>-1551</v>
      </c>
      <c r="N8" s="7">
        <v>-1670</v>
      </c>
      <c r="O8" s="7">
        <v>-1157</v>
      </c>
      <c r="P8" s="44"/>
      <c r="Q8" s="50">
        <v>-3399</v>
      </c>
      <c r="R8" s="45"/>
      <c r="S8" s="7"/>
      <c r="T8" s="7"/>
    </row>
    <row r="9" spans="1:20" s="1" customFormat="1" x14ac:dyDescent="0.2">
      <c r="A9" s="17"/>
      <c r="B9" s="13" t="s">
        <v>21</v>
      </c>
      <c r="C9" s="14"/>
      <c r="D9" s="50">
        <v>-4942</v>
      </c>
      <c r="E9" s="45">
        <v>761</v>
      </c>
      <c r="F9" s="7">
        <v>4627</v>
      </c>
      <c r="G9" s="45">
        <v>-534</v>
      </c>
      <c r="H9" s="50">
        <v>-2723</v>
      </c>
      <c r="I9" s="45">
        <v>922</v>
      </c>
      <c r="J9" s="7">
        <v>1778</v>
      </c>
      <c r="K9" s="45">
        <v>2890</v>
      </c>
      <c r="L9" s="50">
        <v>-1219</v>
      </c>
      <c r="M9" s="45">
        <v>-111</v>
      </c>
      <c r="N9" s="7">
        <v>3786</v>
      </c>
      <c r="O9" s="7">
        <v>-401</v>
      </c>
      <c r="P9" s="46"/>
      <c r="Q9" s="50">
        <v>-2742</v>
      </c>
      <c r="R9" s="45"/>
      <c r="S9" s="7"/>
      <c r="T9" s="7"/>
    </row>
    <row r="10" spans="1:20" ht="13.5" thickBot="1" x14ac:dyDescent="0.25">
      <c r="A10" s="37" t="s">
        <v>17</v>
      </c>
      <c r="B10" s="37"/>
      <c r="C10" s="38"/>
      <c r="D10" s="29">
        <v>9932</v>
      </c>
      <c r="E10" s="29">
        <v>11388</v>
      </c>
      <c r="F10" s="29">
        <v>17224</v>
      </c>
      <c r="G10" s="29">
        <v>18753</v>
      </c>
      <c r="H10" s="29">
        <v>250</v>
      </c>
      <c r="I10" s="29">
        <v>10499</v>
      </c>
      <c r="J10" s="29">
        <v>16672</v>
      </c>
      <c r="K10" s="29">
        <v>31019</v>
      </c>
      <c r="L10" s="29">
        <v>-9946</v>
      </c>
      <c r="M10" s="29">
        <v>21572</v>
      </c>
      <c r="N10" s="29">
        <v>16944</v>
      </c>
      <c r="O10" s="29">
        <v>39393</v>
      </c>
      <c r="Q10" s="29">
        <v>-25880</v>
      </c>
      <c r="R10" s="29"/>
      <c r="S10" s="29"/>
      <c r="T10" s="29"/>
    </row>
    <row r="12" spans="1:20" x14ac:dyDescent="0.2">
      <c r="A12" s="31" t="s">
        <v>20</v>
      </c>
    </row>
    <row r="14" spans="1:20" x14ac:dyDescent="0.2">
      <c r="A14" s="30"/>
    </row>
    <row r="16" spans="1:20" ht="15.75" customHeight="1" x14ac:dyDescent="0.2"/>
    <row r="17" ht="14.25" customHeight="1" x14ac:dyDescent="0.2"/>
    <row r="18" ht="13.5" customHeight="1" x14ac:dyDescent="0.2"/>
    <row r="19" ht="15" customHeight="1" x14ac:dyDescent="0.2"/>
    <row r="20" ht="13.5" customHeight="1" x14ac:dyDescent="0.2"/>
    <row r="21" ht="14.25" customHeight="1" x14ac:dyDescent="0.2"/>
    <row r="22" ht="15" customHeight="1" x14ac:dyDescent="0.2"/>
  </sheetData>
  <mergeCells count="5">
    <mergeCell ref="A1:C2"/>
    <mergeCell ref="D1:G1"/>
    <mergeCell ref="H1:K1"/>
    <mergeCell ref="L1:O1"/>
    <mergeCell ref="Q1:T1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45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 Rita</cp:lastModifiedBy>
  <cp:lastPrinted>2017-05-09T08:03:25Z</cp:lastPrinted>
  <dcterms:created xsi:type="dcterms:W3CDTF">2007-05-07T09:20:29Z</dcterms:created>
  <dcterms:modified xsi:type="dcterms:W3CDTF">2019-05-08T14:13:56Z</dcterms:modified>
</cp:coreProperties>
</file>