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redménykim." sheetId="1" r:id="rId1"/>
    <sheet name="Mérleg" sheetId="2" r:id="rId2"/>
    <sheet name="CF_HUN" sheetId="3" r:id="rId3"/>
    <sheet name="Szegmensek" sheetId="4" r:id="rId4"/>
    <sheet name="Műk.stat." sheetId="5" r:id="rId5"/>
  </sheets>
  <definedNames>
    <definedName name="_xlnm.Print_Area" localSheetId="2">'CF_HUN'!$A$1:$M$53</definedName>
    <definedName name="_xlnm.Print_Area" localSheetId="0">'Eredménykim.'!$A$1:$M$67</definedName>
    <definedName name="_xlnm.Print_Area" localSheetId="1">'Mérleg'!$A$1:$M$71</definedName>
    <definedName name="_xlnm.Print_Area" localSheetId="4">'Műk.stat.'!$A$1:$S$164</definedName>
    <definedName name="_xlnm.Print_Area" localSheetId="3">'Szegmensek'!$A$1:$M$100</definedName>
  </definedNames>
  <calcPr fullCalcOnLoad="1"/>
</workbook>
</file>

<file path=xl/sharedStrings.xml><?xml version="1.0" encoding="utf-8"?>
<sst xmlns="http://schemas.openxmlformats.org/spreadsheetml/2006/main" count="668" uniqueCount="299">
  <si>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</si>
  <si>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</si>
  <si>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</si>
  <si>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</si>
  <si>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</si>
  <si>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</si>
  <si>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MÓDOSÍTOTT</t>
  </si>
  <si>
    <t>(millió forintban)</t>
  </si>
  <si>
    <t>(nem auditált)</t>
  </si>
  <si>
    <t>(auditált)</t>
  </si>
  <si>
    <t>Bevételek</t>
  </si>
  <si>
    <t>Előfizetési díjak</t>
  </si>
  <si>
    <t>Belföldi kimenő forgalmi bevételek</t>
  </si>
  <si>
    <t>Nemzetközi kimenő forgalmi bevételek</t>
  </si>
  <si>
    <t>Emeltdíjas és egyéb értéknövelt szolgáltatások</t>
  </si>
  <si>
    <t>Hang alapú kiskereskedelmi bevételek</t>
  </si>
  <si>
    <t>Belföldi bejövő forgalmi bevételek</t>
  </si>
  <si>
    <t>Nemzetközi bejövő forgalmi bevételek</t>
  </si>
  <si>
    <t>Hang alapú nagykereskedelmi bevételek</t>
  </si>
  <si>
    <t>Internet bevételek</t>
  </si>
  <si>
    <t>Adatbevételek</t>
  </si>
  <si>
    <t>Multimédia</t>
  </si>
  <si>
    <t>Berendezés- és készletértékesítés árbevétele</t>
  </si>
  <si>
    <t>Egyéb vezetékes bevételek</t>
  </si>
  <si>
    <t>Vezetékes bevételek</t>
  </si>
  <si>
    <t>Visitor bevételek</t>
  </si>
  <si>
    <t>Értéknövelt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</si>
  <si>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</si>
  <si>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</si>
  <si>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</si>
  <si>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Rendszerintegráció/Informatika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</si>
  <si>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</si>
  <si>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</si>
  <si>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</si>
  <si>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</si>
  <si>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</si>
  <si>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</si>
  <si>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</si>
  <si>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</si>
  <si>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</si>
  <si>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</si>
  <si>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</si>
  <si>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</si>
  <si>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</si>
  <si>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</si>
  <si>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</si>
  <si>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</si>
  <si>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</si>
  <si>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</si>
  <si>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</si>
  <si>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</si>
  <si>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márc. 31</t>
  </si>
  <si>
    <t>jún. 30</t>
  </si>
  <si>
    <t>szep. 30</t>
  </si>
  <si>
    <t>dec. 31</t>
  </si>
  <si>
    <t>MÓDOSITOTT</t>
  </si>
  <si>
    <t>ESZKÖZÖK</t>
  </si>
  <si>
    <t>Forgóeszközök</t>
  </si>
  <si>
    <t>Pénzeszközök</t>
  </si>
  <si>
    <t>Egyéb pénzügyi eszközök</t>
  </si>
  <si>
    <t>Követelések</t>
  </si>
  <si>
    <t>Készletek</t>
  </si>
  <si>
    <t>Nyereségadó követelések</t>
  </si>
  <si>
    <t>Egyéb eszközök</t>
  </si>
  <si>
    <t>Forgóeszközök összesen</t>
  </si>
  <si>
    <t xml:space="preserve">Befektetett eszközök </t>
  </si>
  <si>
    <t>Immateriális javak</t>
  </si>
  <si>
    <t>Tárgyi eszközök</t>
  </si>
  <si>
    <t xml:space="preserve">Befektetések </t>
  </si>
  <si>
    <t>Halasztott adókövetelések</t>
  </si>
  <si>
    <t>Befektetett eszközök összesen</t>
  </si>
  <si>
    <t>Eszközök összesen</t>
  </si>
  <si>
    <t>KÖTELEZETTSÉGEK ÉS TŐKE</t>
  </si>
  <si>
    <t>Rövid lejáratú kötelezettségek</t>
  </si>
  <si>
    <t>Hitelek és kölcsönök kapcsolt vállalatoktól</t>
  </si>
  <si>
    <t>Egyéb pénzügyi kötelezettségek</t>
  </si>
  <si>
    <t>Elhatárolt kamatköltség</t>
  </si>
  <si>
    <t>Szállítók</t>
  </si>
  <si>
    <t>Egyéb kötelezettségek</t>
  </si>
  <si>
    <t>Céltartalékok</t>
  </si>
  <si>
    <t>Nyereségadó kötelezettségek</t>
  </si>
  <si>
    <t>Rövid lejáratú kötelezettségek összesen</t>
  </si>
  <si>
    <t>Hosszú lejáratú kötelezettségek</t>
  </si>
  <si>
    <t>Halasztott adófizetési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</si>
  <si>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</si>
  <si>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</si>
  <si>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</si>
  <si>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</si>
  <si>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</si>
  <si>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</si>
  <si>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</si>
  <si>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Devizaátváltásból származó különbözet</t>
  </si>
  <si>
    <t>Saját tőke összesen</t>
  </si>
  <si>
    <t>Kisebbségi részesedések</t>
  </si>
  <si>
    <t>Tőke összesen</t>
  </si>
  <si>
    <t>Források összesen</t>
  </si>
  <si>
    <t>Számviteli változások miatt egyes adatok nem összevethetőek a korábban jelentett adatokkal</t>
  </si>
  <si>
    <t>Például:</t>
  </si>
  <si>
    <t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</t>
  </si>
  <si>
    <t>MAGYAR TELEKOM</t>
  </si>
  <si>
    <t>Konszolidált Cash-Flow Kimutatás - IFRS, kumulált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</si>
  <si>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</si>
  <si>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</si>
  <si>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</si>
  <si>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</si>
  <si>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</si>
  <si>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</si>
  <si>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osztalék</t>
  </si>
  <si>
    <t>Fizetett kamat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</si>
  <si>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</si>
  <si>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</si>
  <si>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</si>
  <si>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</si>
  <si>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Tárgyi eszközök és immateriális javak beszerzése</t>
  </si>
  <si>
    <t>Beruházási szállítók változása</t>
  </si>
  <si>
    <t>Leányvállalatok és egyéb befektetések beszerzése</t>
  </si>
  <si>
    <t>Felvásárolt leányvállalatok pénzeszközei</t>
  </si>
  <si>
    <t>Egyéb pénzügyi eszközök eladása/(beszerzése)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</si>
  <si>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</si>
  <si>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</si>
  <si>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</si>
  <si>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</si>
  <si>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</si>
  <si>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Hitelekből és egyéb kölcsönökből származó nettó pénzáramlás</t>
  </si>
  <si>
    <t>Egyéb</t>
  </si>
  <si>
    <t>Pénzügyi tevékenységből származó nettó cash-flow</t>
  </si>
  <si>
    <t>Pénzeszközök árfolyamnyeresége / (vesztesége)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</si>
  <si>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</si>
  <si>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</si>
  <si>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</si>
  <si>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</si>
  <si>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Szegmensek</t>
  </si>
  <si>
    <t>(millió Forint) Nem auditált, kumulált</t>
  </si>
  <si>
    <t>T-Com szegmens</t>
  </si>
  <si>
    <t>Eredménykimutatás</t>
  </si>
  <si>
    <t>Internet</t>
  </si>
  <si>
    <t>Egyéb bevételek</t>
  </si>
  <si>
    <t>Bevételek összesen</t>
  </si>
  <si>
    <t>T-Com Magyarország</t>
  </si>
  <si>
    <t>Maktel</t>
  </si>
  <si>
    <t>T-Com CG</t>
  </si>
  <si>
    <t>T-Mobile szegmens</t>
  </si>
  <si>
    <t>T-Mobile Magyarország</t>
  </si>
  <si>
    <t>Pro-M (Tetra)</t>
  </si>
  <si>
    <t>T-Mobile Macedónia</t>
  </si>
  <si>
    <t>T-Mobile Crna Gora</t>
  </si>
  <si>
    <t>T-Systems szegmens</t>
  </si>
  <si>
    <t>Rendszerintegráció / IT bevételel</t>
  </si>
  <si>
    <t>Csoport központ és szolgáltató központ szegmens</t>
  </si>
  <si>
    <t>A működési statisztikák összefoglalója</t>
  </si>
  <si>
    <t>CSOPORT</t>
  </si>
  <si>
    <t>Márc 31, 2004</t>
  </si>
  <si>
    <t>Jún 30, 2004</t>
  </si>
  <si>
    <t>Szept 30, 2004</t>
  </si>
  <si>
    <t>Dec 31, 2004</t>
  </si>
  <si>
    <t>Márc 31, 2005</t>
  </si>
  <si>
    <t>Jún 30, 2005</t>
  </si>
  <si>
    <t>Szept 30, 2005</t>
  </si>
  <si>
    <t>Dec 31, 2005</t>
  </si>
  <si>
    <t>Márc 31, 2006</t>
  </si>
  <si>
    <t>Jún 30, 2006</t>
  </si>
  <si>
    <t xml:space="preserve"> Szept 30, 2006</t>
  </si>
  <si>
    <t>Dec 31, 2006</t>
  </si>
  <si>
    <t>Márc 31, 2007</t>
  </si>
  <si>
    <t>Jún 30, 2007</t>
  </si>
  <si>
    <t xml:space="preserve"> Szept 30, 2007</t>
  </si>
  <si>
    <t xml:space="preserve"> Dec 31, 2007</t>
  </si>
  <si>
    <t>Márc 31, 2008</t>
  </si>
  <si>
    <t>Jún 30, 2008</t>
  </si>
  <si>
    <t>EBITDA ráta</t>
  </si>
  <si>
    <t>43.2%</t>
  </si>
  <si>
    <t>41.2%</t>
  </si>
  <si>
    <t>Működési eredmény ráta</t>
  </si>
  <si>
    <t>18.2%</t>
  </si>
  <si>
    <t>22.1%</t>
  </si>
  <si>
    <t>Nyereség ráta</t>
  </si>
  <si>
    <t>9.6%</t>
  </si>
  <si>
    <t>Beruházások bevételhez viszonyított aránya</t>
  </si>
  <si>
    <t>Eszközarányos megtérülés</t>
  </si>
  <si>
    <t>5.4%</t>
  </si>
  <si>
    <t xml:space="preserve">Nettó adósság </t>
  </si>
  <si>
    <t>Nettó adósságráta (nettó adósság / összes tőke)</t>
  </si>
  <si>
    <t>30.4%</t>
  </si>
  <si>
    <t>33.3%</t>
  </si>
  <si>
    <t xml:space="preserve">Alkalmazottak száma (záró létszám, redukált főben) </t>
  </si>
  <si>
    <t>T-COM SZEGMENS</t>
  </si>
  <si>
    <t>Magyar vezetékes szolgáltatások</t>
  </si>
  <si>
    <t xml:space="preserve">   Egyéni</t>
  </si>
  <si>
    <t xml:space="preserve">   Üzleti</t>
  </si>
  <si>
    <t xml:space="preserve">   Nyilvános</t>
  </si>
  <si>
    <t xml:space="preserve">   ISDN csatornák </t>
  </si>
  <si>
    <t>Összes vonalszám</t>
  </si>
  <si>
    <t xml:space="preserve">   Helyi</t>
  </si>
  <si>
    <t xml:space="preserve">   Távolsági </t>
  </si>
  <si>
    <t xml:space="preserve">   Vezetékesből mobilba</t>
  </si>
  <si>
    <t xml:space="preserve">   Belföldi kimenő forgalom</t>
  </si>
  <si>
    <t xml:space="preserve">   Nemzetközi kimenő forgalom</t>
  </si>
  <si>
    <t xml:space="preserve">   Internet </t>
  </si>
  <si>
    <t>Összes kimenő forgalom</t>
  </si>
  <si>
    <t>Adat termékek</t>
  </si>
  <si>
    <t xml:space="preserve">   ADSL csatlakozások </t>
  </si>
  <si>
    <t xml:space="preserve">   Internet előfizetők száma</t>
  </si>
  <si>
    <t xml:space="preserve">      Kapcsolt vonali </t>
  </si>
  <si>
    <t xml:space="preserve">      Bérelt vonali</t>
  </si>
  <si>
    <t xml:space="preserve">      DSL</t>
  </si>
  <si>
    <t xml:space="preserve">      W-LAN</t>
  </si>
  <si>
    <t xml:space="preserve">      Kábel szélessáv</t>
  </si>
  <si>
    <t xml:space="preserve">   Kiskereskedelmi internet előfizetők összesen</t>
  </si>
  <si>
    <t xml:space="preserve">   Összes szélessávú internetes hozzáférés </t>
  </si>
  <si>
    <t xml:space="preserve">   Részesedés a DSL szélessávú piacon (becsült)</t>
  </si>
  <si>
    <t xml:space="preserve">   Részesedés a kapcsolt vonali piacon (becsült)</t>
  </si>
  <si>
    <t xml:space="preserve">   Kábel TV előfizetők</t>
  </si>
  <si>
    <t xml:space="preserve">   IPTV előfizetők</t>
  </si>
  <si>
    <t>Macedón vezetékes szolgáltatások</t>
  </si>
  <si>
    <t>Macedón vonalsűrűség</t>
  </si>
  <si>
    <t>28.0%</t>
  </si>
  <si>
    <t xml:space="preserve">Záró vonalszám az időszak végén </t>
  </si>
  <si>
    <t>Összes macedón vonalszám</t>
  </si>
  <si>
    <t xml:space="preserve">Macedón forgalom percben (ezer) </t>
  </si>
  <si>
    <t xml:space="preserve">   Távolsági</t>
  </si>
  <si>
    <t xml:space="preserve">   Internet</t>
  </si>
  <si>
    <t>Összes kimenő macedón forgalom</t>
  </si>
  <si>
    <t>Adat termékek (Macedónia)</t>
  </si>
  <si>
    <t xml:space="preserve">   ADSL csatlakozások</t>
  </si>
  <si>
    <t xml:space="preserve">   Internet előfizetők összesen</t>
  </si>
  <si>
    <t>Montenegrói vezetékes szolgáltatások</t>
  </si>
  <si>
    <t>Montenegrói vonalsűrűség</t>
  </si>
  <si>
    <t>n.a.</t>
  </si>
  <si>
    <t>Záró vonalszám az időszak végén</t>
  </si>
  <si>
    <t xml:space="preserve">   PSTN vonalak</t>
  </si>
  <si>
    <t>Összes montenegrói vonalszám</t>
  </si>
  <si>
    <t xml:space="preserve">Montenegrói forgalom percben (ezer) </t>
  </si>
  <si>
    <t>Összes kimenő montenegrói forgalom</t>
  </si>
  <si>
    <t>Adat termékek (Montenegró)</t>
  </si>
  <si>
    <t xml:space="preserve">   ADSL vonalak</t>
  </si>
  <si>
    <t xml:space="preserve">      Kapcsolt vonali</t>
  </si>
  <si>
    <t>T-MOBILE SZEGMENS</t>
  </si>
  <si>
    <t>June 30, 2006</t>
  </si>
  <si>
    <t>Magyar mobil szolgáltatások</t>
  </si>
  <si>
    <t>Mobil vonalsűrűség</t>
  </si>
  <si>
    <t>TMH piaci részesedése</t>
  </si>
  <si>
    <t>TMH előfizetők</t>
  </si>
  <si>
    <t>Szerződéses ügyfelek hányada az összes előfizetőn belül</t>
  </si>
  <si>
    <t>26.4%</t>
  </si>
  <si>
    <t>29.4%</t>
  </si>
  <si>
    <t>TMH egy előfizetőjére jutó havi forgalom percben</t>
  </si>
  <si>
    <t>TMH egy előfizetőjére jutó havi árbevétel</t>
  </si>
  <si>
    <t xml:space="preserve">   TMH egy szerződéses előfizetőjére jutó havi árbevétel</t>
  </si>
  <si>
    <t xml:space="preserve">   TMH egy kártyás előfizetőjére jutó havi árbevétel</t>
  </si>
  <si>
    <t>TMH előfizetők - teljes lemorzsolódás</t>
  </si>
  <si>
    <t>9.3%</t>
  </si>
  <si>
    <t>15.1%</t>
  </si>
  <si>
    <t xml:space="preserve">   TMH szerződéses előfizetőinek lemorzsolódása</t>
  </si>
  <si>
    <t>11.2%</t>
  </si>
  <si>
    <t xml:space="preserve">   TMH kártyás előfizetőinek lemorzsolódása</t>
  </si>
  <si>
    <t>8.7%</t>
  </si>
  <si>
    <t>16.8%</t>
  </si>
  <si>
    <t>Emelt szintű szolgáltatások hányada az egy előfizetőre jutó havi árbevételben</t>
  </si>
  <si>
    <t>Egy előfizetőre jutó átlagos ügyfélmegszerzési költség (SAC)</t>
  </si>
  <si>
    <t>Macedón mobil szolgáltatások</t>
  </si>
  <si>
    <t>Macedón mobil vonalsűrűség</t>
  </si>
  <si>
    <t>51.2%</t>
  </si>
  <si>
    <t>T-Mobile Macedónia piaci részesedése</t>
  </si>
  <si>
    <t>73.7%</t>
  </si>
  <si>
    <t>T-Mobile Macedónia előfizetők száma</t>
  </si>
  <si>
    <t>18.1%</t>
  </si>
  <si>
    <t>15.7%</t>
  </si>
  <si>
    <t>T-Mobile Macedónia egy előfizetőjére jutó havi forgalom percben</t>
  </si>
  <si>
    <t>T-Mobile Macedónia egy előfizetőjére jutó havi árbevétel</t>
  </si>
  <si>
    <t>Montenegrói mobil szolgáltatások</t>
  </si>
  <si>
    <t xml:space="preserve">T-Mobile Crna Gora előfizetők száma </t>
  </si>
  <si>
    <t>T-Mobile Crna Gora egy előfizetőjére jutó havi forgalom percben</t>
  </si>
  <si>
    <t>T-Mobile Crna Gora egy előfizetőjére jutó havi árbevétel</t>
  </si>
  <si>
    <t>T-SYSTEMS SZEGMENS</t>
  </si>
  <si>
    <t xml:space="preserve">  Üzleti</t>
  </si>
  <si>
    <t>Forgalom percben (ezer)</t>
  </si>
  <si>
    <t>A módosított kimutatások nem teljesen összehasonlíthatóak a nem módosított időszakokkal!</t>
  </si>
  <si>
    <t>Módosítva lett többek között: a helyi iparűzési adó átsorolása került a nyereségadó sorra (egyéb műk költségről) és egyes értéknövelt szolgáltatások könyvelése nettó elszámolása változott</t>
  </si>
  <si>
    <t>VEZETÉKES SZEGMENS*</t>
  </si>
  <si>
    <t>Vonalsűrűség</t>
  </si>
  <si>
    <t>37.1%</t>
  </si>
  <si>
    <t>Központok digitalizáltsága ISDN-nel együtt</t>
  </si>
  <si>
    <t>93.5%</t>
  </si>
  <si>
    <t>* A 2007. első negyedévtől érvényben lévő új jelentési struktúrával összhangban, a Vezetékes szegmens a T-Com valamint a T-Systems szegmensekre oszlik ketté</t>
  </si>
  <si>
    <r>
      <t xml:space="preserve">Vezetékes vonalsűrűség </t>
    </r>
    <r>
      <rPr>
        <b/>
        <vertAlign val="superscript"/>
        <sz val="10"/>
        <rFont val="Times New Roman"/>
        <family val="1"/>
      </rPr>
      <t>(1)</t>
    </r>
  </si>
  <si>
    <r>
      <t xml:space="preserve">Időszak végi vonalszám </t>
    </r>
    <r>
      <rPr>
        <b/>
        <vertAlign val="superscript"/>
        <sz val="10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</si>
  <si>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rFont val="Times New Roman"/>
        <family val="1"/>
      </rPr>
      <t>(1)</t>
    </r>
  </si>
  <si>
    <r>
      <t xml:space="preserve">      Kapcsolt vonali </t>
    </r>
    <r>
      <rPr>
        <vertAlign val="superscript"/>
        <sz val="10"/>
        <rFont val="Times New Roman"/>
        <family val="1"/>
      </rPr>
      <t>(2)</t>
    </r>
  </si>
  <si>
    <r>
      <t xml:space="preserve">Montenegrói mobil vonalsűrűség </t>
    </r>
    <r>
      <rPr>
        <vertAlign val="superscript"/>
        <sz val="10"/>
        <rFont val="Times New Roman"/>
        <family val="1"/>
      </rPr>
      <t>(3)</t>
    </r>
  </si>
  <si>
    <r>
      <t xml:space="preserve">T-Mobile Crna Gora piaci részesedése </t>
    </r>
    <r>
      <rPr>
        <vertAlign val="superscript"/>
        <sz val="10"/>
        <rFont val="Times New Roman"/>
        <family val="1"/>
      </rPr>
      <t>(3)</t>
    </r>
  </si>
  <si>
    <r>
      <t xml:space="preserve">   Bérelt vonalak (Flex-Com összeköttetések)</t>
    </r>
    <r>
      <rPr>
        <vertAlign val="superscript"/>
        <sz val="10"/>
        <rFont val="Times New Roman"/>
        <family val="1"/>
      </rPr>
      <t xml:space="preserve"> (1)</t>
    </r>
  </si>
  <si>
    <r>
      <t xml:space="preserve">(1) </t>
    </r>
    <r>
      <rPr>
        <sz val="9"/>
        <rFont val="Times New Roman"/>
        <family val="1"/>
      </rPr>
      <t>MT Plc. T-COM + Emitel (2007. október 1-jén egyesült a Magyar Telekom Nyrt.-vel)</t>
    </r>
  </si>
  <si>
    <r>
      <t>(2)</t>
    </r>
    <r>
      <rPr>
        <sz val="9"/>
        <rFont val="Times New Roman"/>
        <family val="1"/>
      </rPr>
      <t xml:space="preserve"> A kapcsolt vonali internet előfizetői számot a korábbi időszakokra a felhasználói címek száma alapján jelentettük, de egy felhasználó több e-mail címmel is rendelkezhet (ezek hosszabb időn keresztül is inaktívok lehetnek). Annak érdekében, hogy ne adj</t>
    </r>
  </si>
  <si>
    <r>
      <t xml:space="preserve">(3) </t>
    </r>
    <r>
      <rPr>
        <sz val="10"/>
        <rFont val="Times New Roman"/>
        <family val="1"/>
      </rPr>
      <t>A montenegrói Távközlési Ügynökség által közzétett adat az utolsó három hónapban aktív SIM kártyák száma alapján.</t>
    </r>
  </si>
  <si>
    <r>
      <t xml:space="preserve">Záró vonalszám az időszak végén </t>
    </r>
    <r>
      <rPr>
        <b/>
        <vertAlign val="superscript"/>
        <sz val="10"/>
        <color indexed="23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</si>
  <si>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color indexed="23"/>
        <rFont val="Times New Roman"/>
        <family val="1"/>
      </rPr>
      <t>(1)</t>
    </r>
  </si>
  <si>
    <r>
      <t xml:space="preserve">   Helyi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</si>
  <si>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Távolsági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</si>
  <si>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Internet </t>
    </r>
    <r>
      <rPr>
        <b/>
        <vertAlign val="superscript"/>
        <sz val="10"/>
        <color indexed="23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</si>
</sst>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</numFmts>
  <fonts count="43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(W1)"/>
      <family val="0"/>
    </font>
    <font>
      <b/>
      <sz val="12"/>
      <name val="Times New Roman CE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name val="Arial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0"/>
      <color indexed="23"/>
      <name val="Arial"/>
      <family val="2"/>
    </font>
    <font>
      <b/>
      <vertAlign val="superscript"/>
      <sz val="10"/>
      <color indexed="2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/>
      <top>
        <color indexed="63"/>
      </top>
      <bottom style="double">
        <color indexed="23"/>
      </bottom>
    </border>
    <border>
      <left style="thin"/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/>
      <top style="thin">
        <color indexed="23"/>
      </top>
      <bottom style="double">
        <color indexed="23"/>
      </bottom>
    </border>
    <border>
      <left style="thin"/>
      <right style="thin">
        <color indexed="23"/>
      </right>
      <top style="thin">
        <color indexed="2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645">
    <xf numFmtId="0" fontId="0" fillId="0" borderId="0" xfId="0" applyAlignment="1">
      <alignment/>
    </xf>
    <xf numFmtId="37" fontId="14" fillId="2" borderId="5" xfId="60" applyNumberFormat="1" applyFont="1" applyFill="1" applyBorder="1" applyAlignment="1" applyProtection="1">
      <alignment horizontal="left"/>
      <protection/>
    </xf>
    <xf numFmtId="0" fontId="13" fillId="2" borderId="6" xfId="57" applyFont="1" applyFill="1" applyBorder="1" applyAlignment="1">
      <alignment vertical="top"/>
      <protection/>
    </xf>
    <xf numFmtId="0" fontId="13" fillId="2" borderId="7" xfId="57" applyFont="1" applyFill="1" applyBorder="1" applyAlignment="1">
      <alignment vertical="top"/>
      <protection/>
    </xf>
    <xf numFmtId="0" fontId="14" fillId="2" borderId="6" xfId="63" applyFont="1" applyFill="1" applyBorder="1" applyAlignment="1">
      <alignment horizontal="center"/>
      <protection/>
    </xf>
    <xf numFmtId="0" fontId="14" fillId="2" borderId="7" xfId="63" applyFont="1" applyFill="1" applyBorder="1" applyAlignment="1">
      <alignment horizontal="center"/>
      <protection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37" fontId="14" fillId="2" borderId="8" xfId="60" applyNumberFormat="1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4" fillId="2" borderId="9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4" fillId="2" borderId="10" xfId="63" applyNumberFormat="1" applyFont="1" applyFill="1" applyBorder="1" applyAlignment="1" applyProtection="1">
      <alignment horizontal="center"/>
      <protection/>
    </xf>
    <xf numFmtId="37" fontId="14" fillId="2" borderId="9" xfId="60" applyNumberFormat="1" applyFont="1" applyFill="1" applyBorder="1" applyAlignment="1" applyProtection="1">
      <alignment horizontal="left"/>
      <protection/>
    </xf>
    <xf numFmtId="15" fontId="15" fillId="2" borderId="0" xfId="55" applyNumberFormat="1" applyFont="1" applyFill="1" applyBorder="1" applyAlignment="1">
      <alignment horizontal="center"/>
      <protection/>
    </xf>
    <xf numFmtId="15" fontId="15" fillId="2" borderId="10" xfId="55" applyNumberFormat="1" applyFont="1" applyFill="1" applyBorder="1" applyAlignment="1">
      <alignment horizontal="center"/>
      <protection/>
    </xf>
    <xf numFmtId="37" fontId="13" fillId="2" borderId="11" xfId="60" applyNumberFormat="1" applyFont="1" applyFill="1" applyBorder="1" applyAlignment="1" applyProtection="1">
      <alignment horizontal="left"/>
      <protection/>
    </xf>
    <xf numFmtId="0" fontId="13" fillId="2" borderId="12" xfId="57" applyFont="1" applyFill="1" applyBorder="1" applyAlignment="1">
      <alignment vertical="top"/>
      <protection/>
    </xf>
    <xf numFmtId="0" fontId="13" fillId="2" borderId="12" xfId="57" applyFont="1" applyFill="1" applyBorder="1" applyAlignment="1">
      <alignment vertical="top"/>
      <protection/>
    </xf>
    <xf numFmtId="15" fontId="16" fillId="2" borderId="11" xfId="55" applyNumberFormat="1" applyFont="1" applyFill="1" applyBorder="1" applyAlignment="1">
      <alignment horizontal="center"/>
      <protection/>
    </xf>
    <xf numFmtId="15" fontId="16" fillId="2" borderId="12" xfId="55" applyNumberFormat="1" applyFont="1" applyFill="1" applyBorder="1" applyAlignment="1">
      <alignment horizontal="center"/>
      <protection/>
    </xf>
    <xf numFmtId="15" fontId="16" fillId="2" borderId="13" xfId="55" applyNumberFormat="1" applyFont="1" applyFill="1" applyBorder="1" applyAlignment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6" fillId="4" borderId="9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37" fontId="16" fillId="4" borderId="0" xfId="0" applyNumberFormat="1" applyFont="1" applyFill="1" applyBorder="1" applyAlignment="1" applyProtection="1">
      <alignment horizontal="center"/>
      <protection/>
    </xf>
    <xf numFmtId="37" fontId="16" fillId="2" borderId="10" xfId="0" applyNumberFormat="1" applyFont="1" applyFill="1" applyBorder="1" applyAlignment="1" applyProtection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174" fontId="13" fillId="4" borderId="0" xfId="0" applyNumberFormat="1" applyFont="1" applyFill="1" applyAlignment="1">
      <alignment/>
    </xf>
    <xf numFmtId="0" fontId="13" fillId="2" borderId="11" xfId="57" applyFont="1" applyFill="1" applyBorder="1" applyAlignment="1">
      <alignment vertical="top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174" fontId="16" fillId="4" borderId="14" xfId="0" applyNumberFormat="1" applyFont="1" applyFill="1" applyBorder="1" applyAlignment="1" applyProtection="1">
      <alignment horizontal="right"/>
      <protection/>
    </xf>
    <xf numFmtId="174" fontId="16" fillId="2" borderId="12" xfId="0" applyNumberFormat="1" applyFont="1" applyFill="1" applyBorder="1" applyAlignment="1" applyProtection="1">
      <alignment horizontal="right"/>
      <protection/>
    </xf>
    <xf numFmtId="174" fontId="16" fillId="4" borderId="12" xfId="0" applyNumberFormat="1" applyFont="1" applyFill="1" applyBorder="1" applyAlignment="1" applyProtection="1">
      <alignment horizontal="right"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174" fontId="13" fillId="4" borderId="12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/>
      <protection/>
    </xf>
    <xf numFmtId="37" fontId="13" fillId="2" borderId="9" xfId="57" applyNumberFormat="1" applyFont="1" applyFill="1" applyBorder="1" applyAlignment="1" applyProtection="1">
      <alignment horizontal="left"/>
      <protection/>
    </xf>
    <xf numFmtId="37" fontId="14" fillId="2" borderId="9" xfId="57" applyNumberFormat="1" applyFont="1" applyFill="1" applyBorder="1" applyAlignment="1" applyProtection="1">
      <alignment horizontal="left"/>
      <protection/>
    </xf>
    <xf numFmtId="0" fontId="13" fillId="4" borderId="0" xfId="0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0" fontId="13" fillId="2" borderId="13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37" fontId="16" fillId="2" borderId="0" xfId="0" applyNumberFormat="1" applyFont="1" applyFill="1" applyBorder="1" applyAlignment="1" applyProtection="1">
      <alignment/>
      <protection/>
    </xf>
    <xf numFmtId="37" fontId="16" fillId="2" borderId="12" xfId="0" applyNumberFormat="1" applyFont="1" applyFill="1" applyBorder="1" applyAlignment="1" applyProtection="1">
      <alignment/>
      <protection/>
    </xf>
    <xf numFmtId="37" fontId="17" fillId="2" borderId="0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37" fontId="16" fillId="2" borderId="9" xfId="0" applyNumberFormat="1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/>
      <protection/>
    </xf>
    <xf numFmtId="37" fontId="16" fillId="2" borderId="13" xfId="0" applyNumberFormat="1" applyFont="1" applyFill="1" applyBorder="1" applyAlignment="1" applyProtection="1">
      <alignment/>
      <protection/>
    </xf>
    <xf numFmtId="174" fontId="15" fillId="2" borderId="13" xfId="0" applyNumberFormat="1" applyFont="1" applyFill="1" applyBorder="1" applyAlignment="1" applyProtection="1">
      <alignment horizontal="right"/>
      <protection/>
    </xf>
    <xf numFmtId="0" fontId="16" fillId="2" borderId="9" xfId="0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37" fontId="16" fillId="2" borderId="11" xfId="0" applyNumberFormat="1" applyFont="1" applyFill="1" applyBorder="1" applyAlignment="1" applyProtection="1">
      <alignment/>
      <protection/>
    </xf>
    <xf numFmtId="174" fontId="16" fillId="4" borderId="11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4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3" fillId="2" borderId="0" xfId="0" applyFont="1" applyFill="1" applyBorder="1" applyAlignment="1">
      <alignment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37" fontId="13" fillId="2" borderId="15" xfId="57" applyNumberFormat="1" applyFont="1" applyFill="1" applyBorder="1" applyAlignment="1" applyProtection="1">
      <alignment horizontal="left"/>
      <protection/>
    </xf>
    <xf numFmtId="0" fontId="13" fillId="2" borderId="16" xfId="57" applyFont="1" applyFill="1" applyBorder="1" applyAlignment="1">
      <alignment vertical="top"/>
      <protection/>
    </xf>
    <xf numFmtId="0" fontId="13" fillId="2" borderId="17" xfId="57" applyFont="1" applyFill="1" applyBorder="1" applyAlignment="1">
      <alignment vertical="top"/>
      <protection/>
    </xf>
    <xf numFmtId="174" fontId="16" fillId="4" borderId="18" xfId="0" applyNumberFormat="1" applyFont="1" applyFill="1" applyBorder="1" applyAlignment="1" applyProtection="1">
      <alignment/>
      <protection/>
    </xf>
    <xf numFmtId="174" fontId="16" fillId="2" borderId="16" xfId="0" applyNumberFormat="1" applyFont="1" applyFill="1" applyBorder="1" applyAlignment="1" applyProtection="1">
      <alignment/>
      <protection/>
    </xf>
    <xf numFmtId="174" fontId="16" fillId="4" borderId="16" xfId="0" applyNumberFormat="1" applyFont="1" applyFill="1" applyBorder="1" applyAlignment="1" applyProtection="1">
      <alignment/>
      <protection/>
    </xf>
    <xf numFmtId="174" fontId="16" fillId="2" borderId="17" xfId="0" applyNumberFormat="1" applyFont="1" applyFill="1" applyBorder="1" applyAlignment="1" applyProtection="1">
      <alignment/>
      <protection/>
    </xf>
    <xf numFmtId="174" fontId="13" fillId="4" borderId="16" xfId="0" applyNumberFormat="1" applyFont="1" applyFill="1" applyBorder="1" applyAlignment="1">
      <alignment/>
    </xf>
    <xf numFmtId="37" fontId="13" fillId="2" borderId="9" xfId="57" applyNumberFormat="1" applyFont="1" applyFill="1" applyBorder="1" applyAlignment="1" applyProtection="1">
      <alignment horizontal="left"/>
      <protection/>
    </xf>
    <xf numFmtId="0" fontId="13" fillId="2" borderId="9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11" xfId="62" applyNumberFormat="1" applyFont="1" applyFill="1" applyBorder="1" applyProtection="1">
      <alignment/>
      <protection/>
    </xf>
    <xf numFmtId="0" fontId="16" fillId="2" borderId="12" xfId="0" applyFont="1" applyFill="1" applyBorder="1" applyAlignment="1" applyProtection="1">
      <alignment/>
      <protection/>
    </xf>
    <xf numFmtId="177" fontId="16" fillId="4" borderId="11" xfId="76" applyNumberFormat="1" applyFont="1" applyFill="1" applyBorder="1" applyAlignment="1" applyProtection="1">
      <alignment horizontal="right"/>
      <protection/>
    </xf>
    <xf numFmtId="177" fontId="16" fillId="2" borderId="12" xfId="76" applyNumberFormat="1" applyFont="1" applyFill="1" applyBorder="1" applyAlignment="1" applyProtection="1">
      <alignment horizontal="right"/>
      <protection/>
    </xf>
    <xf numFmtId="177" fontId="16" fillId="4" borderId="12" xfId="76" applyNumberFormat="1" applyFont="1" applyFill="1" applyBorder="1" applyAlignment="1" applyProtection="1">
      <alignment horizontal="right"/>
      <protection/>
    </xf>
    <xf numFmtId="177" fontId="16" fillId="2" borderId="13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5" fontId="17" fillId="2" borderId="0" xfId="64" applyFont="1" applyFill="1" applyBorder="1" applyProtection="1">
      <alignment/>
      <protection/>
    </xf>
    <xf numFmtId="175" fontId="16" fillId="2" borderId="0" xfId="64" applyFont="1" applyFill="1" applyBorder="1" applyAlignment="1" applyProtection="1">
      <alignment horizontal="centerContinuous"/>
      <protection/>
    </xf>
    <xf numFmtId="175" fontId="16" fillId="2" borderId="10" xfId="64" applyFont="1" applyFill="1" applyBorder="1" applyAlignment="1" applyProtection="1">
      <alignment horizontal="centerContinuous"/>
      <protection/>
    </xf>
    <xf numFmtId="175" fontId="17" fillId="5" borderId="0" xfId="64" applyNumberFormat="1" applyFont="1" applyFill="1" applyBorder="1" applyAlignment="1" applyProtection="1">
      <alignment horizontal="center"/>
      <protection/>
    </xf>
    <xf numFmtId="175" fontId="17" fillId="5" borderId="10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7" fillId="2" borderId="0" xfId="64" applyFont="1" applyFill="1" applyBorder="1" applyAlignment="1" applyProtection="1">
      <alignment horizontal="left"/>
      <protection/>
    </xf>
    <xf numFmtId="37" fontId="17" fillId="5" borderId="9" xfId="64" applyNumberFormat="1" applyFont="1" applyFill="1" applyBorder="1" applyAlignment="1" applyProtection="1">
      <alignment horizontal="center"/>
      <protection/>
    </xf>
    <xf numFmtId="37" fontId="17" fillId="5" borderId="0" xfId="64" applyNumberFormat="1" applyFont="1" applyFill="1" applyBorder="1" applyAlignment="1" applyProtection="1">
      <alignment horizontal="center"/>
      <protection/>
    </xf>
    <xf numFmtId="37" fontId="17" fillId="5" borderId="0" xfId="64" applyNumberFormat="1" applyFont="1" applyFill="1" applyBorder="1" applyAlignment="1" applyProtection="1" quotePrefix="1">
      <alignment horizontal="center"/>
      <protection/>
    </xf>
    <xf numFmtId="37" fontId="17" fillId="5" borderId="10" xfId="64" applyNumberFormat="1" applyFont="1" applyFill="1" applyBorder="1" applyAlignment="1" applyProtection="1" quotePrefix="1">
      <alignment horizontal="center"/>
      <protection/>
    </xf>
    <xf numFmtId="37" fontId="15" fillId="5" borderId="10" xfId="64" applyNumberFormat="1" applyFont="1" applyFill="1" applyBorder="1" applyAlignment="1" applyProtection="1">
      <alignment horizontal="center"/>
      <protection/>
    </xf>
    <xf numFmtId="0" fontId="13" fillId="2" borderId="10" xfId="58" applyFont="1" applyFill="1" applyBorder="1">
      <alignment/>
      <protection/>
    </xf>
    <xf numFmtId="175" fontId="16" fillId="2" borderId="0" xfId="64" applyFont="1" applyFill="1" applyBorder="1" applyProtection="1">
      <alignment/>
      <protection/>
    </xf>
    <xf numFmtId="175" fontId="17" fillId="2" borderId="12" xfId="64" applyFont="1" applyFill="1" applyBorder="1" applyProtection="1">
      <alignment/>
      <protection/>
    </xf>
    <xf numFmtId="37" fontId="16" fillId="5" borderId="11" xfId="64" applyNumberFormat="1" applyFont="1" applyFill="1" applyBorder="1" applyAlignment="1" applyProtection="1">
      <alignment horizontal="center"/>
      <protection/>
    </xf>
    <xf numFmtId="37" fontId="16" fillId="5" borderId="12" xfId="64" applyNumberFormat="1" applyFont="1" applyFill="1" applyBorder="1" applyAlignment="1" applyProtection="1">
      <alignment horizontal="center"/>
      <protection/>
    </xf>
    <xf numFmtId="37" fontId="16" fillId="5" borderId="10" xfId="64" applyNumberFormat="1" applyFont="1" applyFill="1" applyBorder="1" applyAlignment="1" applyProtection="1">
      <alignment horizontal="center"/>
      <protection/>
    </xf>
    <xf numFmtId="37" fontId="16" fillId="5" borderId="0" xfId="64" applyNumberFormat="1" applyFont="1" applyFill="1" applyBorder="1" applyAlignment="1" applyProtection="1">
      <alignment horizontal="center"/>
      <protection/>
    </xf>
    <xf numFmtId="0" fontId="16" fillId="5" borderId="0" xfId="58" applyFont="1" applyFill="1" applyBorder="1" applyProtection="1">
      <alignment/>
      <protection/>
    </xf>
    <xf numFmtId="0" fontId="16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6" fillId="4" borderId="9" xfId="56" applyNumberFormat="1" applyFont="1" applyFill="1" applyBorder="1" applyAlignment="1" applyProtection="1">
      <alignment horizontal="center"/>
      <protection/>
    </xf>
    <xf numFmtId="37" fontId="16" fillId="5" borderId="0" xfId="58" applyNumberFormat="1" applyFont="1" applyFill="1" applyAlignment="1" applyProtection="1">
      <alignment horizontal="right"/>
      <protection/>
    </xf>
    <xf numFmtId="37" fontId="16" fillId="6" borderId="0" xfId="58" applyNumberFormat="1" applyFont="1" applyFill="1" applyAlignment="1" applyProtection="1">
      <alignment horizontal="right"/>
      <protection/>
    </xf>
    <xf numFmtId="37" fontId="16" fillId="5" borderId="10" xfId="58" applyNumberFormat="1" applyFont="1" applyFill="1" applyBorder="1" applyAlignment="1" applyProtection="1">
      <alignment horizontal="right"/>
      <protection/>
    </xf>
    <xf numFmtId="37" fontId="16" fillId="4" borderId="0" xfId="56" applyNumberFormat="1" applyFont="1" applyFill="1" applyBorder="1" applyAlignment="1" applyProtection="1">
      <alignment horizontal="center"/>
      <protection/>
    </xf>
    <xf numFmtId="37" fontId="16" fillId="5" borderId="0" xfId="58" applyNumberFormat="1" applyFont="1" applyFill="1" applyBorder="1" applyAlignment="1" applyProtection="1">
      <alignment horizontal="right"/>
      <protection/>
    </xf>
    <xf numFmtId="37" fontId="16" fillId="6" borderId="0" xfId="58" applyNumberFormat="1" applyFont="1" applyFill="1" applyBorder="1" applyAlignment="1" applyProtection="1">
      <alignment horizontal="right"/>
      <protection/>
    </xf>
    <xf numFmtId="0" fontId="13" fillId="4" borderId="0" xfId="58" applyFont="1" applyFill="1" applyBorder="1">
      <alignment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9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10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37" fontId="16" fillId="4" borderId="9" xfId="58" applyNumberFormat="1" applyFont="1" applyFill="1" applyBorder="1" applyProtection="1">
      <alignment/>
      <protection/>
    </xf>
    <xf numFmtId="37" fontId="16" fillId="2" borderId="0" xfId="58" applyNumberFormat="1" applyFont="1" applyFill="1" applyProtection="1">
      <alignment/>
      <protection/>
    </xf>
    <xf numFmtId="37" fontId="16" fillId="4" borderId="0" xfId="58" applyNumberFormat="1" applyFont="1" applyFill="1" applyProtection="1">
      <alignment/>
      <protection/>
    </xf>
    <xf numFmtId="37" fontId="16" fillId="4" borderId="0" xfId="58" applyNumberFormat="1" applyFont="1" applyFill="1" applyBorder="1" applyProtection="1">
      <alignment/>
      <protection/>
    </xf>
    <xf numFmtId="37" fontId="16" fillId="2" borderId="0" xfId="58" applyNumberFormat="1" applyFont="1" applyFill="1" applyBorder="1" applyProtection="1">
      <alignment/>
      <protection/>
    </xf>
    <xf numFmtId="37" fontId="16" fillId="2" borderId="10" xfId="58" applyNumberFormat="1" applyFont="1" applyFill="1" applyBorder="1" applyProtection="1">
      <alignment/>
      <protection/>
    </xf>
    <xf numFmtId="174" fontId="13" fillId="4" borderId="0" xfId="58" applyNumberFormat="1" applyFont="1" applyFill="1" applyBorder="1">
      <alignment/>
      <protection/>
    </xf>
    <xf numFmtId="37" fontId="15" fillId="2" borderId="10" xfId="58" applyNumberFormat="1" applyFont="1" applyFill="1" applyBorder="1" applyProtection="1">
      <alignment/>
      <protection/>
    </xf>
    <xf numFmtId="37" fontId="15" fillId="4" borderId="0" xfId="58" applyNumberFormat="1" applyFont="1" applyFill="1" applyBorder="1" applyProtection="1">
      <alignment/>
      <protection/>
    </xf>
    <xf numFmtId="37" fontId="15" fillId="2" borderId="0" xfId="58" applyNumberFormat="1" applyFont="1" applyFill="1" applyBorder="1" applyProtection="1">
      <alignment/>
      <protection/>
    </xf>
    <xf numFmtId="37" fontId="13" fillId="2" borderId="12" xfId="58" applyNumberFormat="1" applyFont="1" applyFill="1" applyBorder="1" applyProtection="1">
      <alignment/>
      <protection/>
    </xf>
    <xf numFmtId="37" fontId="16" fillId="4" borderId="11" xfId="58" applyNumberFormat="1" applyFont="1" applyFill="1" applyBorder="1" applyProtection="1">
      <alignment/>
      <protection/>
    </xf>
    <xf numFmtId="37" fontId="16" fillId="2" borderId="12" xfId="58" applyNumberFormat="1" applyFont="1" applyFill="1" applyBorder="1" applyProtection="1">
      <alignment/>
      <protection/>
    </xf>
    <xf numFmtId="37" fontId="16" fillId="4" borderId="12" xfId="58" applyNumberFormat="1" applyFont="1" applyFill="1" applyBorder="1" applyProtection="1">
      <alignment/>
      <protection/>
    </xf>
    <xf numFmtId="37" fontId="15" fillId="2" borderId="13" xfId="58" applyNumberFormat="1" applyFont="1" applyFill="1" applyBorder="1" applyProtection="1">
      <alignment/>
      <protection/>
    </xf>
    <xf numFmtId="174" fontId="13" fillId="4" borderId="12" xfId="58" applyNumberFormat="1" applyFont="1" applyFill="1" applyBorder="1">
      <alignment/>
      <protection/>
    </xf>
    <xf numFmtId="37" fontId="17" fillId="4" borderId="9" xfId="58" applyNumberFormat="1" applyFont="1" applyFill="1" applyBorder="1" applyProtection="1">
      <alignment/>
      <protection/>
    </xf>
    <xf numFmtId="37" fontId="17" fillId="2" borderId="0" xfId="58" applyNumberFormat="1" applyFont="1" applyFill="1" applyProtection="1">
      <alignment/>
      <protection/>
    </xf>
    <xf numFmtId="37" fontId="17" fillId="4" borderId="0" xfId="58" applyNumberFormat="1" applyFont="1" applyFill="1" applyProtection="1">
      <alignment/>
      <protection/>
    </xf>
    <xf numFmtId="37" fontId="21" fillId="2" borderId="10" xfId="58" applyNumberFormat="1" applyFont="1" applyFill="1" applyBorder="1" applyProtection="1">
      <alignment/>
      <protection/>
    </xf>
    <xf numFmtId="37" fontId="21" fillId="4" borderId="0" xfId="58" applyNumberFormat="1" applyFont="1" applyFill="1" applyBorder="1" applyProtection="1">
      <alignment/>
      <protection/>
    </xf>
    <xf numFmtId="37" fontId="21" fillId="2" borderId="0" xfId="58" applyNumberFormat="1" applyFont="1" applyFill="1" applyBorder="1" applyProtection="1">
      <alignment/>
      <protection/>
    </xf>
    <xf numFmtId="37" fontId="17" fillId="4" borderId="0" xfId="58" applyNumberFormat="1" applyFont="1" applyFill="1" applyBorder="1" applyProtection="1">
      <alignment/>
      <protection/>
    </xf>
    <xf numFmtId="37" fontId="21" fillId="2" borderId="10" xfId="58" applyNumberFormat="1" applyFont="1" applyFill="1" applyBorder="1" applyAlignment="1" applyProtection="1">
      <alignment/>
      <protection/>
    </xf>
    <xf numFmtId="174" fontId="14" fillId="4" borderId="0" xfId="58" applyNumberFormat="1" applyFont="1" applyFill="1" applyBorder="1">
      <alignment/>
      <protection/>
    </xf>
    <xf numFmtId="37" fontId="17" fillId="2" borderId="0" xfId="58" applyNumberFormat="1" applyFont="1" applyFill="1" applyBorder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37" fontId="16" fillId="2" borderId="13" xfId="58" applyNumberFormat="1" applyFont="1" applyFill="1" applyBorder="1" applyProtection="1">
      <alignment/>
      <protection/>
    </xf>
    <xf numFmtId="37" fontId="15" fillId="0" borderId="12" xfId="58" applyNumberFormat="1" applyFont="1" applyFill="1" applyBorder="1" applyProtection="1">
      <alignment/>
      <protection/>
    </xf>
    <xf numFmtId="37" fontId="15" fillId="2" borderId="12" xfId="58" applyNumberFormat="1" applyFont="1" applyFill="1" applyBorder="1" applyProtection="1">
      <alignment/>
      <protection/>
    </xf>
    <xf numFmtId="37" fontId="14" fillId="2" borderId="19" xfId="58" applyNumberFormat="1" applyFont="1" applyFill="1" applyBorder="1" applyProtection="1">
      <alignment/>
      <protection/>
    </xf>
    <xf numFmtId="37" fontId="17" fillId="4" borderId="20" xfId="58" applyNumberFormat="1" applyFont="1" applyFill="1" applyBorder="1" applyProtection="1">
      <alignment/>
      <protection/>
    </xf>
    <xf numFmtId="37" fontId="17" fillId="2" borderId="19" xfId="58" applyNumberFormat="1" applyFont="1" applyFill="1" applyBorder="1" applyProtection="1">
      <alignment/>
      <protection/>
    </xf>
    <xf numFmtId="37" fontId="17" fillId="4" borderId="19" xfId="58" applyNumberFormat="1" applyFont="1" applyFill="1" applyBorder="1" applyProtection="1">
      <alignment/>
      <protection/>
    </xf>
    <xf numFmtId="37" fontId="17" fillId="2" borderId="21" xfId="58" applyNumberFormat="1" applyFont="1" applyFill="1" applyBorder="1" applyProtection="1">
      <alignment/>
      <protection/>
    </xf>
    <xf numFmtId="174" fontId="14" fillId="4" borderId="19" xfId="58" applyNumberFormat="1" applyFont="1" applyFill="1" applyBorder="1">
      <alignment/>
      <protection/>
    </xf>
    <xf numFmtId="0" fontId="13" fillId="2" borderId="0" xfId="58" applyFont="1" applyFill="1">
      <alignment/>
      <protection/>
    </xf>
    <xf numFmtId="175" fontId="13" fillId="4" borderId="0" xfId="58" applyNumberFormat="1" applyFont="1" applyFill="1" applyBorder="1">
      <alignment/>
      <protection/>
    </xf>
    <xf numFmtId="37" fontId="17" fillId="2" borderId="1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>
      <alignment/>
      <protection/>
    </xf>
    <xf numFmtId="37" fontId="13" fillId="2" borderId="0" xfId="58" applyNumberFormat="1" applyFont="1" applyFill="1">
      <alignment/>
      <protection/>
    </xf>
    <xf numFmtId="37" fontId="13" fillId="4" borderId="0" xfId="58" applyNumberFormat="1" applyFont="1" applyFill="1">
      <alignment/>
      <protection/>
    </xf>
    <xf numFmtId="37" fontId="13" fillId="2" borderId="10" xfId="58" applyNumberFormat="1" applyFont="1" applyFill="1" applyBorder="1">
      <alignment/>
      <protection/>
    </xf>
    <xf numFmtId="37" fontId="13" fillId="4" borderId="0" xfId="58" applyNumberFormat="1" applyFont="1" applyFill="1" applyBorder="1">
      <alignment/>
      <protection/>
    </xf>
    <xf numFmtId="37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37" fontId="14" fillId="2" borderId="12" xfId="58" applyNumberFormat="1" applyFont="1" applyFill="1" applyBorder="1" applyProtection="1">
      <alignment/>
      <protection/>
    </xf>
    <xf numFmtId="0" fontId="22" fillId="4" borderId="0" xfId="54" applyFont="1" applyFill="1" applyBorder="1">
      <alignment/>
      <protection/>
    </xf>
    <xf numFmtId="0" fontId="13" fillId="0" borderId="0" xfId="58" applyNumberFormat="1" applyFont="1" applyFill="1">
      <alignment/>
      <protection/>
    </xf>
    <xf numFmtId="174" fontId="19" fillId="7" borderId="0" xfId="15" applyNumberFormat="1" applyFont="1" applyFill="1" applyProtection="1">
      <alignment/>
      <protection/>
    </xf>
    <xf numFmtId="174" fontId="1" fillId="7" borderId="0" xfId="15" applyNumberFormat="1" applyFont="1" applyFill="1">
      <alignment/>
      <protection/>
    </xf>
    <xf numFmtId="174" fontId="23" fillId="7" borderId="0" xfId="15" applyNumberFormat="1" applyFont="1" applyFill="1" applyProtection="1">
      <alignment/>
      <protection/>
    </xf>
    <xf numFmtId="174" fontId="23" fillId="7" borderId="0" xfId="15" applyNumberFormat="1" applyFont="1" applyFill="1" applyBorder="1" applyProtection="1">
      <alignment/>
      <protection/>
    </xf>
    <xf numFmtId="174" fontId="19" fillId="7" borderId="0" xfId="15" applyNumberFormat="1" applyFont="1" applyFill="1" applyBorder="1" applyProtection="1">
      <alignment/>
      <protection/>
    </xf>
    <xf numFmtId="0" fontId="16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4" fillId="2" borderId="0" xfId="60" applyNumberFormat="1" applyFont="1" applyFill="1" applyBorder="1" applyAlignment="1" applyProtection="1">
      <alignment horizontal="left"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0" fontId="22" fillId="4" borderId="0" xfId="55" applyFont="1" applyFill="1">
      <alignment/>
      <protection/>
    </xf>
    <xf numFmtId="37" fontId="17" fillId="5" borderId="22" xfId="64" applyNumberFormat="1" applyFont="1" applyFill="1" applyBorder="1" applyAlignment="1" applyProtection="1">
      <alignment horizontal="center"/>
      <protection/>
    </xf>
    <xf numFmtId="37" fontId="17" fillId="5" borderId="10" xfId="64" applyNumberFormat="1" applyFont="1" applyFill="1" applyBorder="1" applyAlignment="1" applyProtection="1">
      <alignment horizontal="center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6" fillId="5" borderId="23" xfId="64" applyNumberFormat="1" applyFont="1" applyFill="1" applyBorder="1" applyAlignment="1" applyProtection="1">
      <alignment horizontal="center"/>
      <protection/>
    </xf>
    <xf numFmtId="37" fontId="16" fillId="5" borderId="13" xfId="64" applyNumberFormat="1" applyFont="1" applyFill="1" applyBorder="1" applyAlignment="1" applyProtection="1">
      <alignment horizontal="center"/>
      <protection/>
    </xf>
    <xf numFmtId="0" fontId="22" fillId="2" borderId="0" xfId="55" applyFont="1" applyFill="1" applyBorder="1">
      <alignment/>
      <protection/>
    </xf>
    <xf numFmtId="37" fontId="22" fillId="2" borderId="0" xfId="55" applyNumberFormat="1" applyFont="1" applyFill="1" applyBorder="1" applyProtection="1">
      <alignment/>
      <protection/>
    </xf>
    <xf numFmtId="0" fontId="22" fillId="4" borderId="22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2" borderId="10" xfId="55" applyFont="1" applyFill="1" applyBorder="1">
      <alignment/>
      <protection/>
    </xf>
    <xf numFmtId="0" fontId="24" fillId="2" borderId="0" xfId="55" applyFont="1" applyFill="1" applyBorder="1">
      <alignment/>
      <protection/>
    </xf>
    <xf numFmtId="0" fontId="20" fillId="2" borderId="0" xfId="55" applyFont="1" applyFill="1" applyBorder="1">
      <alignment/>
      <protection/>
    </xf>
    <xf numFmtId="3" fontId="20" fillId="4" borderId="22" xfId="55" applyNumberFormat="1" applyFont="1" applyFill="1" applyBorder="1" applyProtection="1">
      <alignment/>
      <protection/>
    </xf>
    <xf numFmtId="3" fontId="20" fillId="2" borderId="0" xfId="55" applyNumberFormat="1" applyFont="1" applyFill="1" applyBorder="1" applyProtection="1">
      <alignment/>
      <protection/>
    </xf>
    <xf numFmtId="3" fontId="20" fillId="4" borderId="0" xfId="55" applyNumberFormat="1" applyFont="1" applyFill="1" applyBorder="1" applyProtection="1">
      <alignment/>
      <protection/>
    </xf>
    <xf numFmtId="3" fontId="20" fillId="2" borderId="10" xfId="55" applyNumberFormat="1" applyFont="1" applyFill="1" applyBorder="1" applyProtection="1">
      <alignment/>
      <protection/>
    </xf>
    <xf numFmtId="3" fontId="25" fillId="2" borderId="10" xfId="55" applyNumberFormat="1" applyFont="1" applyFill="1" applyBorder="1" applyProtection="1">
      <alignment/>
      <protection/>
    </xf>
    <xf numFmtId="0" fontId="20" fillId="2" borderId="24" xfId="55" applyFont="1" applyFill="1" applyBorder="1">
      <alignment/>
      <protection/>
    </xf>
    <xf numFmtId="3" fontId="20" fillId="4" borderId="25" xfId="55" applyNumberFormat="1" applyFont="1" applyFill="1" applyBorder="1" applyProtection="1">
      <alignment/>
      <protection/>
    </xf>
    <xf numFmtId="3" fontId="20" fillId="2" borderId="24" xfId="55" applyNumberFormat="1" applyFont="1" applyFill="1" applyBorder="1" applyProtection="1">
      <alignment/>
      <protection/>
    </xf>
    <xf numFmtId="3" fontId="20" fillId="4" borderId="24" xfId="55" applyNumberFormat="1" applyFont="1" applyFill="1" applyBorder="1" applyProtection="1">
      <alignment/>
      <protection/>
    </xf>
    <xf numFmtId="3" fontId="25" fillId="2" borderId="26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3" fontId="24" fillId="4" borderId="22" xfId="55" applyNumberFormat="1" applyFont="1" applyFill="1" applyBorder="1" applyProtection="1">
      <alignment/>
      <protection/>
    </xf>
    <xf numFmtId="3" fontId="24" fillId="2" borderId="0" xfId="55" applyNumberFormat="1" applyFont="1" applyFill="1" applyBorder="1" applyProtection="1">
      <alignment/>
      <protection/>
    </xf>
    <xf numFmtId="3" fontId="24" fillId="4" borderId="0" xfId="55" applyNumberFormat="1" applyFont="1" applyFill="1" applyBorder="1" applyProtection="1">
      <alignment/>
      <protection/>
    </xf>
    <xf numFmtId="3" fontId="26" fillId="2" borderId="10" xfId="55" applyNumberFormat="1" applyFont="1" applyFill="1" applyBorder="1" applyProtection="1">
      <alignment/>
      <protection/>
    </xf>
    <xf numFmtId="37" fontId="20" fillId="2" borderId="0" xfId="55" applyNumberFormat="1" applyFont="1" applyFill="1" applyBorder="1" applyProtection="1">
      <alignment/>
      <protection/>
    </xf>
    <xf numFmtId="3" fontId="20" fillId="2" borderId="26" xfId="55" applyNumberFormat="1" applyFont="1" applyFill="1" applyBorder="1" applyProtection="1">
      <alignment/>
      <protection/>
    </xf>
    <xf numFmtId="0" fontId="20" fillId="2" borderId="0" xfId="55" applyFont="1" applyFill="1" applyBorder="1" applyAlignment="1">
      <alignment vertical="top"/>
      <protection/>
    </xf>
    <xf numFmtId="0" fontId="20" fillId="2" borderId="24" xfId="55" applyFont="1" applyFill="1" applyBorder="1" applyAlignment="1">
      <alignment vertical="top"/>
      <protection/>
    </xf>
    <xf numFmtId="3" fontId="24" fillId="2" borderId="10" xfId="55" applyNumberFormat="1" applyFont="1" applyFill="1" applyBorder="1" applyProtection="1">
      <alignment/>
      <protection/>
    </xf>
    <xf numFmtId="0" fontId="22" fillId="2" borderId="27" xfId="55" applyFont="1" applyFill="1" applyBorder="1">
      <alignment/>
      <protection/>
    </xf>
    <xf numFmtId="0" fontId="24" fillId="2" borderId="27" xfId="55" applyFont="1" applyFill="1" applyBorder="1">
      <alignment/>
      <protection/>
    </xf>
    <xf numFmtId="3" fontId="24" fillId="0" borderId="28" xfId="55" applyNumberFormat="1" applyFont="1" applyFill="1" applyBorder="1" applyProtection="1">
      <alignment/>
      <protection/>
    </xf>
    <xf numFmtId="3" fontId="24" fillId="2" borderId="27" xfId="55" applyNumberFormat="1" applyFont="1" applyFill="1" applyBorder="1" applyProtection="1">
      <alignment/>
      <protection/>
    </xf>
    <xf numFmtId="3" fontId="24" fillId="4" borderId="27" xfId="55" applyNumberFormat="1" applyFont="1" applyFill="1" applyBorder="1" applyProtection="1">
      <alignment/>
      <protection/>
    </xf>
    <xf numFmtId="3" fontId="24" fillId="2" borderId="29" xfId="55" applyNumberFormat="1" applyFont="1" applyFill="1" applyBorder="1" applyProtection="1">
      <alignment/>
      <protection/>
    </xf>
    <xf numFmtId="0" fontId="22" fillId="0" borderId="0" xfId="54" applyFont="1" applyFill="1">
      <alignment/>
      <protection/>
    </xf>
    <xf numFmtId="202" fontId="22" fillId="4" borderId="0" xfId="55" applyNumberFormat="1" applyFont="1" applyFill="1" applyBorder="1">
      <alignment/>
      <protection/>
    </xf>
    <xf numFmtId="0" fontId="14" fillId="8" borderId="6" xfId="61" applyFont="1" applyFill="1" applyBorder="1">
      <alignment/>
      <protection/>
    </xf>
    <xf numFmtId="0" fontId="27" fillId="8" borderId="0" xfId="61" applyFont="1" applyFill="1" applyBorder="1">
      <alignment/>
      <protection/>
    </xf>
    <xf numFmtId="0" fontId="14" fillId="2" borderId="9" xfId="63" applyFont="1" applyFill="1" applyBorder="1" applyAlignment="1">
      <alignment horizontal="center"/>
      <protection/>
    </xf>
    <xf numFmtId="0" fontId="14" fillId="2" borderId="0" xfId="63" applyFont="1" applyFill="1" applyBorder="1" applyAlignment="1">
      <alignment horizontal="center"/>
      <protection/>
    </xf>
    <xf numFmtId="0" fontId="14" fillId="2" borderId="10" xfId="63" applyFont="1" applyFill="1" applyBorder="1" applyAlignment="1">
      <alignment horizontal="center"/>
      <protection/>
    </xf>
    <xf numFmtId="175" fontId="22" fillId="4" borderId="0" xfId="62" applyFont="1" applyFill="1" applyBorder="1">
      <alignment/>
      <protection/>
    </xf>
    <xf numFmtId="0" fontId="14" fillId="2" borderId="9" xfId="61" applyFont="1" applyFill="1" applyBorder="1" applyAlignment="1" applyProtection="1">
      <alignment horizontal="left"/>
      <protection/>
    </xf>
    <xf numFmtId="0" fontId="13" fillId="8" borderId="0" xfId="61" applyFont="1" applyFill="1" applyBorder="1">
      <alignment/>
      <protection/>
    </xf>
    <xf numFmtId="0" fontId="22" fillId="8" borderId="0" xfId="61" applyFont="1" applyFill="1" applyBorder="1">
      <alignment/>
      <protection/>
    </xf>
    <xf numFmtId="37" fontId="14" fillId="2" borderId="0" xfId="63" applyNumberFormat="1" applyFont="1" applyFill="1" applyBorder="1" applyAlignment="1" applyProtection="1" quotePrefix="1">
      <alignment horizontal="center"/>
      <protection/>
    </xf>
    <xf numFmtId="37" fontId="14" fillId="2" borderId="10" xfId="63" applyNumberFormat="1" applyFont="1" applyFill="1" applyBorder="1" applyAlignment="1" applyProtection="1" quotePrefix="1">
      <alignment horizontal="center"/>
      <protection/>
    </xf>
    <xf numFmtId="211" fontId="14" fillId="2" borderId="0" xfId="63" applyNumberFormat="1" applyFont="1" applyFill="1" applyBorder="1" applyAlignment="1" applyProtection="1">
      <alignment horizontal="center"/>
      <protection/>
    </xf>
    <xf numFmtId="0" fontId="13" fillId="8" borderId="11" xfId="63" applyFont="1" applyFill="1" applyBorder="1">
      <alignment/>
      <protection/>
    </xf>
    <xf numFmtId="0" fontId="13" fillId="8" borderId="12" xfId="61" applyFont="1" applyFill="1" applyBorder="1">
      <alignment/>
      <protection/>
    </xf>
    <xf numFmtId="0" fontId="22" fillId="8" borderId="12" xfId="61" applyFont="1" applyFill="1" applyBorder="1">
      <alignment/>
      <protection/>
    </xf>
    <xf numFmtId="0" fontId="22" fillId="2" borderId="0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37" fontId="20" fillId="4" borderId="9" xfId="62" applyNumberFormat="1" applyFont="1" applyFill="1" applyBorder="1" applyAlignment="1" applyProtection="1">
      <alignment horizontal="right"/>
      <protection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4" borderId="0" xfId="62" applyNumberFormat="1" applyFont="1" applyFill="1" applyBorder="1" applyAlignment="1" applyProtection="1">
      <alignment horizontal="right"/>
      <protection/>
    </xf>
    <xf numFmtId="37" fontId="20" fillId="2" borderId="10" xfId="62" applyNumberFormat="1" applyFont="1" applyFill="1" applyBorder="1" applyAlignment="1" applyProtection="1">
      <alignment horizontal="right"/>
      <protection/>
    </xf>
    <xf numFmtId="0" fontId="28" fillId="2" borderId="0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vertical="center"/>
    </xf>
    <xf numFmtId="175" fontId="22" fillId="4" borderId="9" xfId="62" applyFont="1" applyFill="1" applyBorder="1">
      <alignment/>
      <protection/>
    </xf>
    <xf numFmtId="175" fontId="22" fillId="2" borderId="0" xfId="62" applyFont="1" applyFill="1" applyBorder="1">
      <alignment/>
      <protection/>
    </xf>
    <xf numFmtId="175" fontId="22" fillId="2" borderId="10" xfId="62" applyFont="1" applyFill="1" applyBorder="1">
      <alignment/>
      <protection/>
    </xf>
    <xf numFmtId="37" fontId="20" fillId="4" borderId="9" xfId="62" applyNumberFormat="1" applyFont="1" applyFill="1" applyBorder="1" applyAlignment="1" applyProtection="1">
      <alignment horizontal="center"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Alignment="1" applyProtection="1">
      <alignment horizontal="center"/>
      <protection/>
    </xf>
    <xf numFmtId="37" fontId="20" fillId="2" borderId="1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Protection="1">
      <alignment/>
      <protection/>
    </xf>
    <xf numFmtId="0" fontId="14" fillId="8" borderId="9" xfId="61" applyFont="1" applyFill="1" applyBorder="1">
      <alignment/>
      <protection/>
    </xf>
    <xf numFmtId="0" fontId="2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/>
    </xf>
    <xf numFmtId="176" fontId="20" fillId="4" borderId="9" xfId="62" applyNumberFormat="1" applyFont="1" applyFill="1" applyBorder="1" applyProtection="1">
      <alignment/>
      <protection/>
    </xf>
    <xf numFmtId="176" fontId="20" fillId="2" borderId="0" xfId="62" applyNumberFormat="1" applyFont="1" applyFill="1" applyBorder="1" applyProtection="1">
      <alignment/>
      <protection/>
    </xf>
    <xf numFmtId="176" fontId="20" fillId="4" borderId="0" xfId="62" applyNumberFormat="1" applyFont="1" applyFill="1" applyBorder="1" applyProtection="1">
      <alignment/>
      <protection/>
    </xf>
    <xf numFmtId="176" fontId="20" fillId="2" borderId="10" xfId="62" applyNumberFormat="1" applyFont="1" applyFill="1" applyBorder="1" applyProtection="1">
      <alignment/>
      <protection/>
    </xf>
    <xf numFmtId="177" fontId="22" fillId="4" borderId="0" xfId="76" applyNumberFormat="1" applyFont="1" applyFill="1" applyBorder="1" applyAlignment="1">
      <alignment/>
    </xf>
    <xf numFmtId="0" fontId="22" fillId="2" borderId="0" xfId="0" applyFont="1" applyFill="1" applyBorder="1" applyAlignment="1">
      <alignment wrapText="1"/>
    </xf>
    <xf numFmtId="0" fontId="22" fillId="2" borderId="0" xfId="0" applyFont="1" applyFill="1" applyAlignment="1">
      <alignment wrapText="1"/>
    </xf>
    <xf numFmtId="176" fontId="20" fillId="4" borderId="9" xfId="62" applyNumberFormat="1" applyFont="1" applyFill="1" applyBorder="1" applyAlignment="1" applyProtection="1">
      <alignment horizontal="right"/>
      <protection/>
    </xf>
    <xf numFmtId="176" fontId="20" fillId="2" borderId="0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176" fontId="20" fillId="2" borderId="10" xfId="62" applyNumberFormat="1" applyFont="1" applyFill="1" applyBorder="1" applyAlignment="1" applyProtection="1">
      <alignment horizontal="right"/>
      <protection/>
    </xf>
    <xf numFmtId="0" fontId="27" fillId="2" borderId="0" xfId="0" applyFont="1" applyFill="1" applyBorder="1" applyAlignment="1">
      <alignment wrapText="1"/>
    </xf>
    <xf numFmtId="0" fontId="27" fillId="2" borderId="0" xfId="0" applyFont="1" applyFill="1" applyAlignment="1">
      <alignment/>
    </xf>
    <xf numFmtId="0" fontId="27" fillId="2" borderId="0" xfId="0" applyFont="1" applyFill="1" applyBorder="1" applyAlignment="1">
      <alignment/>
    </xf>
    <xf numFmtId="176" fontId="24" fillId="4" borderId="9" xfId="62" applyNumberFormat="1" applyFont="1" applyFill="1" applyBorder="1" applyAlignment="1" applyProtection="1">
      <alignment horizontal="right"/>
      <protection/>
    </xf>
    <xf numFmtId="176" fontId="24" fillId="2" borderId="0" xfId="62" applyNumberFormat="1" applyFont="1" applyFill="1" applyBorder="1" applyAlignment="1" applyProtection="1">
      <alignment horizontal="right"/>
      <protection/>
    </xf>
    <xf numFmtId="176" fontId="24" fillId="4" borderId="0" xfId="62" applyNumberFormat="1" applyFont="1" applyFill="1" applyBorder="1" applyAlignment="1" applyProtection="1">
      <alignment horizontal="right"/>
      <protection/>
    </xf>
    <xf numFmtId="176" fontId="24" fillId="2" borderId="10" xfId="62" applyNumberFormat="1" applyFont="1" applyFill="1" applyBorder="1" applyAlignment="1" applyProtection="1">
      <alignment horizontal="right"/>
      <protection/>
    </xf>
    <xf numFmtId="175" fontId="27" fillId="4" borderId="0" xfId="62" applyFont="1" applyFill="1" applyBorder="1">
      <alignment/>
      <protection/>
    </xf>
    <xf numFmtId="0" fontId="22" fillId="2" borderId="10" xfId="0" applyFont="1" applyFill="1" applyBorder="1" applyAlignment="1">
      <alignment wrapText="1"/>
    </xf>
    <xf numFmtId="0" fontId="22" fillId="2" borderId="10" xfId="0" applyFont="1" applyFill="1" applyBorder="1" applyAlignment="1">
      <alignment/>
    </xf>
    <xf numFmtId="0" fontId="13" fillId="8" borderId="9" xfId="61" applyFont="1" applyFill="1" applyBorder="1">
      <alignment/>
      <protection/>
    </xf>
    <xf numFmtId="3" fontId="29" fillId="4" borderId="0" xfId="0" applyNumberFormat="1" applyFont="1" applyFill="1" applyBorder="1" applyAlignment="1">
      <alignment horizontal="right" vertical="top" wrapText="1"/>
    </xf>
    <xf numFmtId="0" fontId="13" fillId="2" borderId="0" xfId="61" applyFont="1" applyFill="1" applyBorder="1">
      <alignment/>
      <protection/>
    </xf>
    <xf numFmtId="0" fontId="13" fillId="2" borderId="12" xfId="61" applyFont="1" applyFill="1" applyBorder="1">
      <alignment/>
      <protection/>
    </xf>
    <xf numFmtId="0" fontId="0" fillId="2" borderId="12" xfId="0" applyFill="1" applyBorder="1" applyAlignment="1">
      <alignment/>
    </xf>
    <xf numFmtId="0" fontId="22" fillId="2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2" borderId="13" xfId="0" applyFont="1" applyFill="1" applyBorder="1" applyAlignment="1">
      <alignment wrapText="1"/>
    </xf>
    <xf numFmtId="175" fontId="22" fillId="4" borderId="12" xfId="62" applyFont="1" applyFill="1" applyBorder="1">
      <alignment/>
      <protection/>
    </xf>
    <xf numFmtId="175" fontId="22" fillId="4" borderId="11" xfId="62" applyFont="1" applyFill="1" applyBorder="1">
      <alignment/>
      <protection/>
    </xf>
    <xf numFmtId="37" fontId="30" fillId="2" borderId="0" xfId="61" applyNumberFormat="1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>
      <alignment/>
    </xf>
    <xf numFmtId="0" fontId="22" fillId="4" borderId="9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37" fontId="16" fillId="5" borderId="0" xfId="56" applyNumberFormat="1" applyFont="1" applyFill="1" applyProtection="1">
      <alignment/>
      <protection/>
    </xf>
    <xf numFmtId="0" fontId="22" fillId="4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22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6" fontId="22" fillId="4" borderId="9" xfId="62" applyNumberFormat="1" applyFont="1" applyFill="1" applyBorder="1" applyAlignment="1" applyProtection="1">
      <alignment horizontal="right"/>
      <protection/>
    </xf>
    <xf numFmtId="176" fontId="22" fillId="2" borderId="0" xfId="62" applyNumberFormat="1" applyFont="1" applyFill="1" applyBorder="1" applyAlignment="1" applyProtection="1">
      <alignment horizontal="right"/>
      <protection/>
    </xf>
    <xf numFmtId="176" fontId="22" fillId="4" borderId="0" xfId="62" applyNumberFormat="1" applyFont="1" applyFill="1" applyBorder="1" applyAlignment="1" applyProtection="1">
      <alignment horizontal="right"/>
      <protection/>
    </xf>
    <xf numFmtId="176" fontId="22" fillId="2" borderId="10" xfId="62" applyNumberFormat="1" applyFont="1" applyFill="1" applyBorder="1" applyAlignment="1" applyProtection="1">
      <alignment horizontal="right"/>
      <protection/>
    </xf>
    <xf numFmtId="176" fontId="22" fillId="4" borderId="0" xfId="62" applyNumberFormat="1" applyFont="1" applyFill="1" applyBorder="1" applyProtection="1">
      <alignment/>
      <protection/>
    </xf>
    <xf numFmtId="3" fontId="27" fillId="2" borderId="10" xfId="0" applyNumberFormat="1" applyFont="1" applyFill="1" applyBorder="1" applyAlignment="1">
      <alignment/>
    </xf>
    <xf numFmtId="3" fontId="14" fillId="2" borderId="10" xfId="61" applyNumberFormat="1" applyFont="1" applyFill="1" applyBorder="1">
      <alignment/>
      <protection/>
    </xf>
    <xf numFmtId="0" fontId="13" fillId="4" borderId="9" xfId="61" applyFont="1" applyFill="1" applyBorder="1">
      <alignment/>
      <protection/>
    </xf>
    <xf numFmtId="3" fontId="13" fillId="4" borderId="0" xfId="61" applyNumberFormat="1" applyFont="1" applyFill="1" applyBorder="1">
      <alignment/>
      <protection/>
    </xf>
    <xf numFmtId="3" fontId="22" fillId="2" borderId="10" xfId="0" applyNumberFormat="1" applyFont="1" applyFill="1" applyBorder="1" applyAlignment="1">
      <alignment/>
    </xf>
    <xf numFmtId="0" fontId="13" fillId="8" borderId="11" xfId="61" applyFont="1" applyFill="1" applyBorder="1">
      <alignment/>
      <protection/>
    </xf>
    <xf numFmtId="3" fontId="22" fillId="2" borderId="12" xfId="0" applyNumberFormat="1" applyFont="1" applyFill="1" applyBorder="1" applyAlignment="1">
      <alignment/>
    </xf>
    <xf numFmtId="3" fontId="22" fillId="4" borderId="12" xfId="0" applyNumberFormat="1" applyFont="1" applyFill="1" applyBorder="1" applyAlignment="1">
      <alignment/>
    </xf>
    <xf numFmtId="3" fontId="22" fillId="2" borderId="13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31" fillId="2" borderId="0" xfId="54" applyFont="1" applyFill="1" applyAlignment="1">
      <alignment horizontal="left"/>
      <protection/>
    </xf>
    <xf numFmtId="0" fontId="28" fillId="2" borderId="30" xfId="54" applyFont="1" applyFill="1" applyBorder="1" applyAlignment="1">
      <alignment horizontal="centerContinuous"/>
      <protection/>
    </xf>
    <xf numFmtId="0" fontId="28" fillId="2" borderId="10" xfId="54" applyFont="1" applyFill="1" applyBorder="1" applyAlignment="1">
      <alignment horizontal="centerContinuous"/>
      <protection/>
    </xf>
    <xf numFmtId="0" fontId="28" fillId="2" borderId="0" xfId="54" applyFont="1" applyFill="1" applyAlignment="1">
      <alignment horizontal="centerContinuous"/>
      <protection/>
    </xf>
    <xf numFmtId="0" fontId="1" fillId="8" borderId="31" xfId="54" applyFill="1" applyBorder="1">
      <alignment/>
      <protection/>
    </xf>
    <xf numFmtId="217" fontId="27" fillId="2" borderId="30" xfId="54" applyNumberFormat="1" applyFont="1" applyFill="1" applyBorder="1" applyAlignment="1" quotePrefix="1">
      <alignment horizontal="center"/>
      <protection/>
    </xf>
    <xf numFmtId="0" fontId="1" fillId="8" borderId="30" xfId="54" applyFill="1" applyBorder="1">
      <alignment/>
      <protection/>
    </xf>
    <xf numFmtId="0" fontId="28" fillId="2" borderId="32" xfId="54" applyFont="1" applyFill="1" applyBorder="1" applyAlignment="1">
      <alignment horizontal="centerContinuous"/>
      <protection/>
    </xf>
    <xf numFmtId="0" fontId="1" fillId="0" borderId="0" xfId="54" applyBorder="1">
      <alignment/>
      <protection/>
    </xf>
    <xf numFmtId="0" fontId="28" fillId="2" borderId="30" xfId="54" applyFont="1" applyFill="1" applyBorder="1">
      <alignment/>
      <protection/>
    </xf>
    <xf numFmtId="174" fontId="27" fillId="2" borderId="30" xfId="54" applyNumberFormat="1" applyFont="1" applyFill="1" applyBorder="1">
      <alignment/>
      <protection/>
    </xf>
    <xf numFmtId="174" fontId="27" fillId="2" borderId="10" xfId="54" applyNumberFormat="1" applyFont="1" applyFill="1" applyBorder="1">
      <alignment/>
      <protection/>
    </xf>
    <xf numFmtId="174" fontId="27" fillId="2" borderId="0" xfId="54" applyNumberFormat="1" applyFont="1" applyFill="1" applyBorder="1">
      <alignment/>
      <protection/>
    </xf>
    <xf numFmtId="174" fontId="27" fillId="2" borderId="22" xfId="54" applyNumberFormat="1" applyFont="1" applyFill="1" applyBorder="1">
      <alignment/>
      <protection/>
    </xf>
    <xf numFmtId="174" fontId="27" fillId="2" borderId="32" xfId="54" applyNumberFormat="1" applyFont="1" applyFill="1" applyBorder="1">
      <alignment/>
      <protection/>
    </xf>
    <xf numFmtId="174" fontId="27" fillId="2" borderId="33" xfId="54" applyNumberFormat="1" applyFont="1" applyFill="1" applyBorder="1">
      <alignment/>
      <protection/>
    </xf>
    <xf numFmtId="174" fontId="27" fillId="2" borderId="31" xfId="54" applyNumberFormat="1" applyFont="1" applyFill="1" applyBorder="1">
      <alignment/>
      <protection/>
    </xf>
    <xf numFmtId="0" fontId="27" fillId="4" borderId="0" xfId="54" applyFont="1" applyFill="1">
      <alignment/>
      <protection/>
    </xf>
    <xf numFmtId="174" fontId="27" fillId="2" borderId="30" xfId="54" applyNumberFormat="1" applyFont="1" applyFill="1" applyBorder="1" applyAlignment="1">
      <alignment horizontal="center"/>
      <protection/>
    </xf>
    <xf numFmtId="174" fontId="27" fillId="2" borderId="10" xfId="54" applyNumberFormat="1" applyFont="1" applyFill="1" applyBorder="1" applyAlignment="1">
      <alignment horizontal="center"/>
      <protection/>
    </xf>
    <xf numFmtId="174" fontId="27" fillId="2" borderId="0" xfId="54" applyNumberFormat="1" applyFont="1" applyFill="1" applyBorder="1" applyAlignment="1">
      <alignment horizontal="center"/>
      <protection/>
    </xf>
    <xf numFmtId="174" fontId="27" fillId="2" borderId="22" xfId="54" applyNumberFormat="1" applyFont="1" applyFill="1" applyBorder="1" applyAlignment="1">
      <alignment horizontal="center"/>
      <protection/>
    </xf>
    <xf numFmtId="174" fontId="27" fillId="2" borderId="32" xfId="54" applyNumberFormat="1" applyFont="1" applyFill="1" applyBorder="1" applyAlignment="1">
      <alignment horizontal="center"/>
      <protection/>
    </xf>
    <xf numFmtId="174" fontId="27" fillId="2" borderId="33" xfId="54" applyNumberFormat="1" applyFont="1" applyFill="1" applyBorder="1" applyAlignment="1">
      <alignment horizontal="center"/>
      <protection/>
    </xf>
    <xf numFmtId="174" fontId="27" fillId="2" borderId="31" xfId="54" applyNumberFormat="1" applyFont="1" applyFill="1" applyBorder="1" applyAlignment="1">
      <alignment horizontal="center"/>
      <protection/>
    </xf>
    <xf numFmtId="174" fontId="27" fillId="2" borderId="32" xfId="54" applyNumberFormat="1" applyFont="1" applyFill="1" applyBorder="1" applyAlignment="1" quotePrefix="1">
      <alignment horizontal="center"/>
      <protection/>
    </xf>
    <xf numFmtId="217" fontId="27" fillId="2" borderId="0" xfId="54" applyNumberFormat="1" applyFont="1" applyFill="1" applyBorder="1" applyAlignment="1" quotePrefix="1">
      <alignment horizontal="center"/>
      <protection/>
    </xf>
    <xf numFmtId="174" fontId="27" fillId="2" borderId="33" xfId="54" applyNumberFormat="1" applyFont="1" applyFill="1" applyBorder="1" applyAlignment="1" quotePrefix="1">
      <alignment horizontal="center"/>
      <protection/>
    </xf>
    <xf numFmtId="174" fontId="27" fillId="2" borderId="30" xfId="54" applyNumberFormat="1" applyFont="1" applyFill="1" applyBorder="1" applyAlignment="1" quotePrefix="1">
      <alignment horizontal="center"/>
      <protection/>
    </xf>
    <xf numFmtId="0" fontId="31" fillId="2" borderId="30" xfId="54" applyFont="1" applyFill="1" applyBorder="1">
      <alignment/>
      <protection/>
    </xf>
    <xf numFmtId="15" fontId="27" fillId="4" borderId="0" xfId="54" applyNumberFormat="1" applyFont="1" applyFill="1" applyBorder="1" applyAlignment="1">
      <alignment horizontal="center"/>
      <protection/>
    </xf>
    <xf numFmtId="15" fontId="27" fillId="2" borderId="22" xfId="54" applyNumberFormat="1" applyFont="1" applyFill="1" applyBorder="1" applyAlignment="1">
      <alignment horizontal="center"/>
      <protection/>
    </xf>
    <xf numFmtId="15" fontId="27" fillId="4" borderId="32" xfId="54" applyNumberFormat="1" applyFont="1" applyFill="1" applyBorder="1" applyAlignment="1">
      <alignment horizontal="center"/>
      <protection/>
    </xf>
    <xf numFmtId="15" fontId="27" fillId="2" borderId="33" xfId="54" applyNumberFormat="1" applyFont="1" applyFill="1" applyBorder="1" applyAlignment="1">
      <alignment horizontal="center"/>
      <protection/>
    </xf>
    <xf numFmtId="15" fontId="27" fillId="4" borderId="30" xfId="54" applyNumberFormat="1" applyFont="1" applyFill="1" applyBorder="1" applyAlignment="1">
      <alignment horizontal="center"/>
      <protection/>
    </xf>
    <xf numFmtId="15" fontId="27" fillId="4" borderId="31" xfId="54" applyNumberFormat="1" applyFont="1" applyFill="1" applyBorder="1" applyAlignment="1">
      <alignment horizontal="center"/>
      <protection/>
    </xf>
    <xf numFmtId="0" fontId="22" fillId="7" borderId="30" xfId="54" applyFont="1" applyFill="1" applyBorder="1">
      <alignment/>
      <protection/>
    </xf>
    <xf numFmtId="15" fontId="27" fillId="2" borderId="30" xfId="54" applyNumberFormat="1" applyFont="1" applyFill="1" applyBorder="1" applyAlignment="1">
      <alignment horizontal="center"/>
      <protection/>
    </xf>
    <xf numFmtId="0" fontId="22" fillId="7" borderId="0" xfId="54" applyFont="1" applyFill="1" applyBorder="1">
      <alignment/>
      <protection/>
    </xf>
    <xf numFmtId="0" fontId="22" fillId="2" borderId="30" xfId="54" applyFont="1" applyFill="1" applyBorder="1">
      <alignment/>
      <protection/>
    </xf>
    <xf numFmtId="191" fontId="22" fillId="4" borderId="0" xfId="54" applyNumberFormat="1" applyFont="1" applyFill="1" applyBorder="1" applyAlignment="1">
      <alignment horizontal="right"/>
      <protection/>
    </xf>
    <xf numFmtId="191" fontId="22" fillId="2" borderId="22" xfId="54" applyNumberFormat="1" applyFont="1" applyFill="1" applyBorder="1" applyAlignment="1">
      <alignment horizontal="right"/>
      <protection/>
    </xf>
    <xf numFmtId="191" fontId="22" fillId="4" borderId="32" xfId="54" applyNumberFormat="1" applyFont="1" applyFill="1" applyBorder="1" applyAlignment="1">
      <alignment horizontal="right"/>
      <protection/>
    </xf>
    <xf numFmtId="191" fontId="22" fillId="2" borderId="33" xfId="54" applyNumberFormat="1" applyFont="1" applyFill="1" applyBorder="1" applyAlignment="1">
      <alignment horizontal="right"/>
      <protection/>
    </xf>
    <xf numFmtId="191" fontId="22" fillId="4" borderId="30" xfId="54" applyNumberFormat="1" applyFont="1" applyFill="1" applyBorder="1" applyAlignment="1">
      <alignment horizontal="right"/>
      <protection/>
    </xf>
    <xf numFmtId="191" fontId="22" fillId="4" borderId="31" xfId="54" applyNumberFormat="1" applyFont="1" applyFill="1" applyBorder="1" applyAlignment="1">
      <alignment horizontal="right"/>
      <protection/>
    </xf>
    <xf numFmtId="191" fontId="22" fillId="7" borderId="30" xfId="54" applyNumberFormat="1" applyFont="1" applyFill="1" applyBorder="1">
      <alignment/>
      <protection/>
    </xf>
    <xf numFmtId="191" fontId="22" fillId="2" borderId="30" xfId="54" applyNumberFormat="1" applyFont="1" applyFill="1" applyBorder="1" applyAlignment="1">
      <alignment horizontal="right"/>
      <protection/>
    </xf>
    <xf numFmtId="0" fontId="22" fillId="7" borderId="0" xfId="54" applyFont="1" applyFill="1">
      <alignment/>
      <protection/>
    </xf>
    <xf numFmtId="174" fontId="22" fillId="4" borderId="0" xfId="54" applyNumberFormat="1" applyFont="1" applyFill="1" applyBorder="1">
      <alignment/>
      <protection/>
    </xf>
    <xf numFmtId="174" fontId="22" fillId="2" borderId="22" xfId="54" applyNumberFormat="1" applyFont="1" applyFill="1" applyBorder="1">
      <alignment/>
      <protection/>
    </xf>
    <xf numFmtId="174" fontId="22" fillId="4" borderId="32" xfId="54" applyNumberFormat="1" applyFont="1" applyFill="1" applyBorder="1">
      <alignment/>
      <protection/>
    </xf>
    <xf numFmtId="174" fontId="22" fillId="2" borderId="33" xfId="54" applyNumberFormat="1" applyFont="1" applyFill="1" applyBorder="1">
      <alignment/>
      <protection/>
    </xf>
    <xf numFmtId="174" fontId="22" fillId="0" borderId="30" xfId="54" applyNumberFormat="1" applyFont="1" applyFill="1" applyBorder="1">
      <alignment/>
      <protection/>
    </xf>
    <xf numFmtId="174" fontId="22" fillId="4" borderId="31" xfId="54" applyNumberFormat="1" applyFont="1" applyFill="1" applyBorder="1">
      <alignment/>
      <protection/>
    </xf>
    <xf numFmtId="174" fontId="22" fillId="7" borderId="30" xfId="54" applyNumberFormat="1" applyFont="1" applyFill="1" applyBorder="1">
      <alignment/>
      <protection/>
    </xf>
    <xf numFmtId="174" fontId="22" fillId="2" borderId="30" xfId="54" applyNumberFormat="1" applyFont="1" applyFill="1" applyBorder="1">
      <alignment/>
      <protection/>
    </xf>
    <xf numFmtId="177" fontId="22" fillId="7" borderId="0" xfId="76" applyNumberFormat="1" applyFont="1" applyFill="1" applyAlignment="1">
      <alignment/>
    </xf>
    <xf numFmtId="0" fontId="22" fillId="2" borderId="34" xfId="54" applyFont="1" applyFill="1" applyBorder="1">
      <alignment/>
      <protection/>
    </xf>
    <xf numFmtId="174" fontId="22" fillId="4" borderId="27" xfId="54" applyNumberFormat="1" applyFont="1" applyFill="1" applyBorder="1" applyAlignment="1">
      <alignment horizontal="right"/>
      <protection/>
    </xf>
    <xf numFmtId="174" fontId="22" fillId="2" borderId="28" xfId="54" applyNumberFormat="1" applyFont="1" applyFill="1" applyBorder="1" applyAlignment="1">
      <alignment horizontal="right"/>
      <protection/>
    </xf>
    <xf numFmtId="174" fontId="22" fillId="4" borderId="35" xfId="54" applyNumberFormat="1" applyFont="1" applyFill="1" applyBorder="1" applyAlignment="1">
      <alignment horizontal="right"/>
      <protection/>
    </xf>
    <xf numFmtId="174" fontId="22" fillId="2" borderId="36" xfId="54" applyNumberFormat="1" applyFont="1" applyFill="1" applyBorder="1" applyAlignment="1">
      <alignment horizontal="right"/>
      <protection/>
    </xf>
    <xf numFmtId="174" fontId="22" fillId="4" borderId="34" xfId="54" applyNumberFormat="1" applyFont="1" applyFill="1" applyBorder="1" applyAlignment="1">
      <alignment horizontal="right"/>
      <protection/>
    </xf>
    <xf numFmtId="174" fontId="22" fillId="4" borderId="37" xfId="54" applyNumberFormat="1" applyFont="1" applyFill="1" applyBorder="1" applyAlignment="1">
      <alignment horizontal="right"/>
      <protection/>
    </xf>
    <xf numFmtId="174" fontId="22" fillId="7" borderId="37" xfId="54" applyNumberFormat="1" applyFont="1" applyFill="1" applyBorder="1">
      <alignment/>
      <protection/>
    </xf>
    <xf numFmtId="174" fontId="22" fillId="2" borderId="34" xfId="54" applyNumberFormat="1" applyFont="1" applyFill="1" applyBorder="1" applyAlignment="1">
      <alignment horizontal="right"/>
      <protection/>
    </xf>
    <xf numFmtId="174" fontId="27" fillId="2" borderId="33" xfId="54" applyNumberFormat="1" applyFont="1" applyFill="1" applyBorder="1" quotePrefix="1">
      <alignment/>
      <protection/>
    </xf>
    <xf numFmtId="174" fontId="22" fillId="2" borderId="0" xfId="54" applyNumberFormat="1" applyFont="1" applyFill="1" applyBorder="1">
      <alignment/>
      <protection/>
    </xf>
    <xf numFmtId="174" fontId="22" fillId="2" borderId="32" xfId="54" applyNumberFormat="1" applyFont="1" applyFill="1" applyBorder="1">
      <alignment/>
      <protection/>
    </xf>
    <xf numFmtId="174" fontId="22" fillId="2" borderId="31" xfId="54" applyNumberFormat="1" applyFont="1" applyFill="1" applyBorder="1">
      <alignment/>
      <protection/>
    </xf>
    <xf numFmtId="0" fontId="22" fillId="8" borderId="30" xfId="54" applyFont="1" applyFill="1" applyBorder="1">
      <alignment/>
      <protection/>
    </xf>
    <xf numFmtId="0" fontId="27" fillId="2" borderId="30" xfId="54" applyFont="1" applyFill="1" applyBorder="1">
      <alignment/>
      <protection/>
    </xf>
    <xf numFmtId="191" fontId="22" fillId="2" borderId="0" xfId="54" applyNumberFormat="1" applyFont="1" applyFill="1" applyBorder="1" applyAlignment="1">
      <alignment horizontal="right"/>
      <protection/>
    </xf>
    <xf numFmtId="191" fontId="22" fillId="2" borderId="32" xfId="54" applyNumberFormat="1" applyFont="1" applyFill="1" applyBorder="1" applyAlignment="1">
      <alignment horizontal="right"/>
      <protection/>
    </xf>
    <xf numFmtId="191" fontId="22" fillId="8" borderId="30" xfId="54" applyNumberFormat="1" applyFont="1" applyFill="1" applyBorder="1">
      <alignment/>
      <protection/>
    </xf>
    <xf numFmtId="37" fontId="22" fillId="4" borderId="0" xfId="54" applyNumberFormat="1" applyFont="1" applyFill="1" applyBorder="1">
      <alignment/>
      <protection/>
    </xf>
    <xf numFmtId="37" fontId="22" fillId="2" borderId="22" xfId="54" applyNumberFormat="1" applyFont="1" applyFill="1" applyBorder="1">
      <alignment/>
      <protection/>
    </xf>
    <xf numFmtId="37" fontId="22" fillId="4" borderId="32" xfId="54" applyNumberFormat="1" applyFont="1" applyFill="1" applyBorder="1">
      <alignment/>
      <protection/>
    </xf>
    <xf numFmtId="37" fontId="22" fillId="2" borderId="33" xfId="54" applyNumberFormat="1" applyFont="1" applyFill="1" applyBorder="1">
      <alignment/>
      <protection/>
    </xf>
    <xf numFmtId="174" fontId="22" fillId="4" borderId="30" xfId="54" applyNumberFormat="1" applyFont="1" applyFill="1" applyBorder="1">
      <alignment/>
      <protection/>
    </xf>
    <xf numFmtId="37" fontId="22" fillId="2" borderId="30" xfId="54" applyNumberFormat="1" applyFont="1" applyFill="1" applyBorder="1">
      <alignment/>
      <protection/>
    </xf>
    <xf numFmtId="0" fontId="22" fillId="2" borderId="38" xfId="54" applyFont="1" applyFill="1" applyBorder="1">
      <alignment/>
      <protection/>
    </xf>
    <xf numFmtId="174" fontId="22" fillId="4" borderId="24" xfId="54" applyNumberFormat="1" applyFont="1" applyFill="1" applyBorder="1">
      <alignment/>
      <protection/>
    </xf>
    <xf numFmtId="174" fontId="22" fillId="2" borderId="25" xfId="54" applyNumberFormat="1" applyFont="1" applyFill="1" applyBorder="1">
      <alignment/>
      <protection/>
    </xf>
    <xf numFmtId="174" fontId="22" fillId="4" borderId="39" xfId="54" applyNumberFormat="1" applyFont="1" applyFill="1" applyBorder="1">
      <alignment/>
      <protection/>
    </xf>
    <xf numFmtId="174" fontId="22" fillId="2" borderId="40" xfId="54" applyNumberFormat="1" applyFont="1" applyFill="1" applyBorder="1">
      <alignment/>
      <protection/>
    </xf>
    <xf numFmtId="174" fontId="22" fillId="4" borderId="38" xfId="54" applyNumberFormat="1" applyFont="1" applyFill="1" applyBorder="1">
      <alignment/>
      <protection/>
    </xf>
    <xf numFmtId="174" fontId="22" fillId="4" borderId="41" xfId="54" applyNumberFormat="1" applyFont="1" applyFill="1" applyBorder="1">
      <alignment/>
      <protection/>
    </xf>
    <xf numFmtId="174" fontId="22" fillId="2" borderId="38" xfId="54" applyNumberFormat="1" applyFont="1" applyFill="1" applyBorder="1">
      <alignment/>
      <protection/>
    </xf>
    <xf numFmtId="191" fontId="22" fillId="4" borderId="0" xfId="54" applyNumberFormat="1" applyFont="1" applyFill="1" applyBorder="1">
      <alignment/>
      <protection/>
    </xf>
    <xf numFmtId="191" fontId="22" fillId="2" borderId="22" xfId="54" applyNumberFormat="1" applyFont="1" applyFill="1" applyBorder="1">
      <alignment/>
      <protection/>
    </xf>
    <xf numFmtId="191" fontId="22" fillId="4" borderId="32" xfId="54" applyNumberFormat="1" applyFont="1" applyFill="1" applyBorder="1">
      <alignment/>
      <protection/>
    </xf>
    <xf numFmtId="191" fontId="22" fillId="2" borderId="33" xfId="54" applyNumberFormat="1" applyFont="1" applyFill="1" applyBorder="1">
      <alignment/>
      <protection/>
    </xf>
    <xf numFmtId="191" fontId="22" fillId="2" borderId="30" xfId="54" applyNumberFormat="1" applyFont="1" applyFill="1" applyBorder="1">
      <alignment/>
      <protection/>
    </xf>
    <xf numFmtId="191" fontId="22" fillId="4" borderId="30" xfId="54" applyNumberFormat="1" applyFont="1" applyFill="1" applyBorder="1">
      <alignment/>
      <protection/>
    </xf>
    <xf numFmtId="191" fontId="22" fillId="4" borderId="31" xfId="54" applyNumberFormat="1" applyFont="1" applyFill="1" applyBorder="1">
      <alignment/>
      <protection/>
    </xf>
    <xf numFmtId="0" fontId="22" fillId="4" borderId="0" xfId="54" applyFont="1" applyFill="1">
      <alignment/>
      <protection/>
    </xf>
    <xf numFmtId="9" fontId="22" fillId="0" borderId="31" xfId="76" applyNumberFormat="1" applyFont="1" applyFill="1" applyBorder="1" applyAlignment="1">
      <alignment horizontal="right"/>
    </xf>
    <xf numFmtId="9" fontId="22" fillId="2" borderId="30" xfId="54" applyNumberFormat="1" applyFont="1" applyFill="1" applyBorder="1" applyAlignment="1">
      <alignment horizontal="right"/>
      <protection/>
    </xf>
    <xf numFmtId="9" fontId="22" fillId="0" borderId="32" xfId="54" applyNumberFormat="1" applyFont="1" applyFill="1" applyBorder="1" applyAlignment="1">
      <alignment horizontal="right"/>
      <protection/>
    </xf>
    <xf numFmtId="9" fontId="22" fillId="2" borderId="33" xfId="54" applyNumberFormat="1" applyFont="1" applyFill="1" applyBorder="1" applyAlignment="1">
      <alignment horizontal="right"/>
      <protection/>
    </xf>
    <xf numFmtId="9" fontId="22" fillId="7" borderId="30" xfId="54" applyNumberFormat="1" applyFont="1" applyFill="1" applyBorder="1">
      <alignment/>
      <protection/>
    </xf>
    <xf numFmtId="9" fontId="22" fillId="4" borderId="0" xfId="54" applyNumberFormat="1" applyFont="1" applyFill="1" applyBorder="1" applyAlignment="1">
      <alignment horizontal="right"/>
      <protection/>
    </xf>
    <xf numFmtId="9" fontId="22" fillId="2" borderId="22" xfId="54" applyNumberFormat="1" applyFont="1" applyFill="1" applyBorder="1" applyAlignment="1">
      <alignment horizontal="right"/>
      <protection/>
    </xf>
    <xf numFmtId="9" fontId="22" fillId="4" borderId="32" xfId="54" applyNumberFormat="1" applyFont="1" applyFill="1" applyBorder="1" applyAlignment="1">
      <alignment horizontal="right"/>
      <protection/>
    </xf>
    <xf numFmtId="9" fontId="22" fillId="4" borderId="30" xfId="54" applyNumberFormat="1" applyFont="1" applyFill="1" applyBorder="1" applyAlignment="1">
      <alignment horizontal="right"/>
      <protection/>
    </xf>
    <xf numFmtId="9" fontId="22" fillId="4" borderId="31" xfId="54" applyNumberFormat="1" applyFont="1" applyFill="1" applyBorder="1" applyAlignment="1">
      <alignment horizontal="right"/>
      <protection/>
    </xf>
    <xf numFmtId="174" fontId="22" fillId="0" borderId="31" xfId="54" applyNumberFormat="1" applyFont="1" applyFill="1" applyBorder="1">
      <alignment/>
      <protection/>
    </xf>
    <xf numFmtId="49" fontId="34" fillId="4" borderId="24" xfId="54" applyNumberFormat="1" applyFont="1" applyFill="1" applyBorder="1">
      <alignment/>
      <protection/>
    </xf>
    <xf numFmtId="49" fontId="34" fillId="2" borderId="25" xfId="54" applyNumberFormat="1" applyFont="1" applyFill="1" applyBorder="1">
      <alignment/>
      <protection/>
    </xf>
    <xf numFmtId="49" fontId="34" fillId="4" borderId="39" xfId="54" applyNumberFormat="1" applyFont="1" applyFill="1" applyBorder="1">
      <alignment/>
      <protection/>
    </xf>
    <xf numFmtId="49" fontId="34" fillId="2" borderId="40" xfId="54" applyNumberFormat="1" applyFont="1" applyFill="1" applyBorder="1">
      <alignment/>
      <protection/>
    </xf>
    <xf numFmtId="49" fontId="34" fillId="4" borderId="38" xfId="54" applyNumberFormat="1" applyFont="1" applyFill="1" applyBorder="1">
      <alignment/>
      <protection/>
    </xf>
    <xf numFmtId="49" fontId="34" fillId="4" borderId="41" xfId="54" applyNumberFormat="1" applyFont="1" applyFill="1" applyBorder="1">
      <alignment/>
      <protection/>
    </xf>
    <xf numFmtId="49" fontId="34" fillId="2" borderId="38" xfId="54" applyNumberFormat="1" applyFont="1" applyFill="1" applyBorder="1">
      <alignment/>
      <protection/>
    </xf>
    <xf numFmtId="177" fontId="22" fillId="4" borderId="0" xfId="76" applyNumberFormat="1" applyFont="1" applyFill="1" applyBorder="1" applyAlignment="1">
      <alignment horizontal="right"/>
    </xf>
    <xf numFmtId="177" fontId="22" fillId="2" borderId="22" xfId="76" applyNumberFormat="1" applyFont="1" applyFill="1" applyBorder="1" applyAlignment="1">
      <alignment horizontal="right"/>
    </xf>
    <xf numFmtId="177" fontId="22" fillId="4" borderId="32" xfId="76" applyNumberFormat="1" applyFont="1" applyFill="1" applyBorder="1" applyAlignment="1">
      <alignment horizontal="right"/>
    </xf>
    <xf numFmtId="177" fontId="22" fillId="2" borderId="33" xfId="76" applyNumberFormat="1" applyFont="1" applyFill="1" applyBorder="1" applyAlignment="1">
      <alignment horizontal="right"/>
    </xf>
    <xf numFmtId="177" fontId="22" fillId="4" borderId="30" xfId="76" applyNumberFormat="1" applyFont="1" applyFill="1" applyBorder="1" applyAlignment="1">
      <alignment horizontal="right"/>
    </xf>
    <xf numFmtId="177" fontId="22" fillId="4" borderId="31" xfId="76" applyNumberFormat="1" applyFont="1" applyFill="1" applyBorder="1" applyAlignment="1">
      <alignment horizontal="right"/>
    </xf>
    <xf numFmtId="177" fontId="22" fillId="7" borderId="30" xfId="54" applyNumberFormat="1" applyFont="1" applyFill="1" applyBorder="1">
      <alignment/>
      <protection/>
    </xf>
    <xf numFmtId="177" fontId="22" fillId="2" borderId="30" xfId="76" applyNumberFormat="1" applyFont="1" applyFill="1" applyBorder="1" applyAlignment="1">
      <alignment horizontal="right"/>
    </xf>
    <xf numFmtId="37" fontId="22" fillId="4" borderId="30" xfId="54" applyNumberFormat="1" applyFont="1" applyFill="1" applyBorder="1">
      <alignment/>
      <protection/>
    </xf>
    <xf numFmtId="37" fontId="22" fillId="4" borderId="31" xfId="54" applyNumberFormat="1" applyFont="1" applyFill="1" applyBorder="1">
      <alignment/>
      <protection/>
    </xf>
    <xf numFmtId="49" fontId="35" fillId="2" borderId="30" xfId="54" applyNumberFormat="1" applyFont="1" applyFill="1" applyBorder="1">
      <alignment/>
      <protection/>
    </xf>
    <xf numFmtId="49" fontId="35" fillId="4" borderId="0" xfId="54" applyNumberFormat="1" applyFont="1" applyFill="1" applyBorder="1">
      <alignment/>
      <protection/>
    </xf>
    <xf numFmtId="49" fontId="35" fillId="2" borderId="22" xfId="54" applyNumberFormat="1" applyFont="1" applyFill="1" applyBorder="1">
      <alignment/>
      <protection/>
    </xf>
    <xf numFmtId="49" fontId="35" fillId="4" borderId="32" xfId="54" applyNumberFormat="1" applyFont="1" applyFill="1" applyBorder="1">
      <alignment/>
      <protection/>
    </xf>
    <xf numFmtId="49" fontId="35" fillId="2" borderId="33" xfId="54" applyNumberFormat="1" applyFont="1" applyFill="1" applyBorder="1">
      <alignment/>
      <protection/>
    </xf>
    <xf numFmtId="49" fontId="35" fillId="4" borderId="30" xfId="54" applyNumberFormat="1" applyFont="1" applyFill="1" applyBorder="1">
      <alignment/>
      <protection/>
    </xf>
    <xf numFmtId="49" fontId="35" fillId="4" borderId="31" xfId="54" applyNumberFormat="1" applyFont="1" applyFill="1" applyBorder="1">
      <alignment/>
      <protection/>
    </xf>
    <xf numFmtId="9" fontId="22" fillId="4" borderId="0" xfId="76" applyNumberFormat="1" applyFont="1" applyFill="1" applyBorder="1" applyAlignment="1">
      <alignment horizontal="right"/>
    </xf>
    <xf numFmtId="9" fontId="22" fillId="2" borderId="22" xfId="76" applyNumberFormat="1" applyFont="1" applyFill="1" applyBorder="1" applyAlignment="1">
      <alignment horizontal="right"/>
    </xf>
    <xf numFmtId="9" fontId="22" fillId="4" borderId="32" xfId="76" applyNumberFormat="1" applyFont="1" applyFill="1" applyBorder="1" applyAlignment="1">
      <alignment horizontal="right"/>
    </xf>
    <xf numFmtId="9" fontId="22" fillId="2" borderId="33" xfId="76" applyNumberFormat="1" applyFont="1" applyFill="1" applyBorder="1" applyAlignment="1">
      <alignment horizontal="right"/>
    </xf>
    <xf numFmtId="9" fontId="22" fillId="4" borderId="30" xfId="76" applyNumberFormat="1" applyFont="1" applyFill="1" applyBorder="1" applyAlignment="1">
      <alignment horizontal="right"/>
    </xf>
    <xf numFmtId="9" fontId="22" fillId="2" borderId="30" xfId="76" applyNumberFormat="1" applyFont="1" applyFill="1" applyBorder="1" applyAlignment="1">
      <alignment horizontal="right"/>
    </xf>
    <xf numFmtId="9" fontId="22" fillId="0" borderId="32" xfId="76" applyNumberFormat="1" applyFont="1" applyFill="1" applyBorder="1" applyAlignment="1">
      <alignment horizontal="right"/>
    </xf>
    <xf numFmtId="9" fontId="22" fillId="4" borderId="31" xfId="76" applyNumberFormat="1" applyFont="1" applyFill="1" applyBorder="1" applyAlignment="1">
      <alignment horizontal="right"/>
    </xf>
    <xf numFmtId="193" fontId="22" fillId="4" borderId="24" xfId="54" applyNumberFormat="1" applyFont="1" applyFill="1" applyBorder="1" applyAlignment="1">
      <alignment horizontal="right"/>
      <protection/>
    </xf>
    <xf numFmtId="193" fontId="22" fillId="2" borderId="25" xfId="54" applyNumberFormat="1" applyFont="1" applyFill="1" applyBorder="1" applyAlignment="1">
      <alignment horizontal="right"/>
      <protection/>
    </xf>
    <xf numFmtId="193" fontId="22" fillId="4" borderId="39" xfId="54" applyNumberFormat="1" applyFont="1" applyFill="1" applyBorder="1" applyAlignment="1">
      <alignment horizontal="right"/>
      <protection/>
    </xf>
    <xf numFmtId="193" fontId="22" fillId="2" borderId="40" xfId="54" applyNumberFormat="1" applyFont="1" applyFill="1" applyBorder="1" applyAlignment="1">
      <alignment horizontal="right"/>
      <protection/>
    </xf>
    <xf numFmtId="193" fontId="22" fillId="4" borderId="38" xfId="54" applyNumberFormat="1" applyFont="1" applyFill="1" applyBorder="1" applyAlignment="1">
      <alignment horizontal="right"/>
      <protection/>
    </xf>
    <xf numFmtId="193" fontId="22" fillId="4" borderId="41" xfId="54" applyNumberFormat="1" applyFont="1" applyFill="1" applyBorder="1" applyAlignment="1">
      <alignment horizontal="right"/>
      <protection/>
    </xf>
    <xf numFmtId="0" fontId="22" fillId="7" borderId="38" xfId="54" applyFont="1" applyFill="1" applyBorder="1">
      <alignment/>
      <protection/>
    </xf>
    <xf numFmtId="193" fontId="22" fillId="2" borderId="38" xfId="54" applyNumberFormat="1" applyFont="1" applyFill="1" applyBorder="1" applyAlignment="1">
      <alignment horizontal="right"/>
      <protection/>
    </xf>
    <xf numFmtId="193" fontId="22" fillId="4" borderId="0" xfId="54" applyNumberFormat="1" applyFont="1" applyFill="1" applyBorder="1" applyAlignment="1">
      <alignment horizontal="right"/>
      <protection/>
    </xf>
    <xf numFmtId="193" fontId="22" fillId="2" borderId="22" xfId="54" applyNumberFormat="1" applyFont="1" applyFill="1" applyBorder="1" applyAlignment="1">
      <alignment horizontal="right"/>
      <protection/>
    </xf>
    <xf numFmtId="193" fontId="22" fillId="4" borderId="32" xfId="54" applyNumberFormat="1" applyFont="1" applyFill="1" applyBorder="1" applyAlignment="1">
      <alignment horizontal="right"/>
      <protection/>
    </xf>
    <xf numFmtId="193" fontId="22" fillId="2" borderId="33" xfId="54" applyNumberFormat="1" applyFont="1" applyFill="1" applyBorder="1" applyAlignment="1">
      <alignment horizontal="right"/>
      <protection/>
    </xf>
    <xf numFmtId="193" fontId="22" fillId="4" borderId="30" xfId="54" applyNumberFormat="1" applyFont="1" applyFill="1" applyBorder="1" applyAlignment="1">
      <alignment horizontal="right"/>
      <protection/>
    </xf>
    <xf numFmtId="193" fontId="22" fillId="4" borderId="31" xfId="54" applyNumberFormat="1" applyFont="1" applyFill="1" applyBorder="1" applyAlignment="1">
      <alignment horizontal="right"/>
      <protection/>
    </xf>
    <xf numFmtId="193" fontId="22" fillId="2" borderId="30" xfId="54" applyNumberFormat="1" applyFont="1" applyFill="1" applyBorder="1" applyAlignment="1">
      <alignment horizontal="right"/>
      <protection/>
    </xf>
    <xf numFmtId="9" fontId="22" fillId="4" borderId="0" xfId="76" applyFont="1" applyFill="1" applyBorder="1" applyAlignment="1">
      <alignment horizontal="right"/>
    </xf>
    <xf numFmtId="9" fontId="22" fillId="2" borderId="22" xfId="76" applyFont="1" applyFill="1" applyBorder="1" applyAlignment="1">
      <alignment horizontal="right"/>
    </xf>
    <xf numFmtId="9" fontId="22" fillId="4" borderId="32" xfId="76" applyFont="1" applyFill="1" applyBorder="1" applyAlignment="1">
      <alignment horizontal="right"/>
    </xf>
    <xf numFmtId="9" fontId="22" fillId="2" borderId="33" xfId="76" applyFont="1" applyFill="1" applyBorder="1" applyAlignment="1">
      <alignment horizontal="right"/>
    </xf>
    <xf numFmtId="174" fontId="22" fillId="4" borderId="0" xfId="54" applyNumberFormat="1" applyFont="1" applyFill="1" applyBorder="1" applyAlignment="1">
      <alignment horizontal="right"/>
      <protection/>
    </xf>
    <xf numFmtId="174" fontId="22" fillId="2" borderId="22" xfId="54" applyNumberFormat="1" applyFont="1" applyFill="1" applyBorder="1" applyAlignment="1">
      <alignment horizontal="right"/>
      <protection/>
    </xf>
    <xf numFmtId="174" fontId="22" fillId="4" borderId="32" xfId="54" applyNumberFormat="1" applyFont="1" applyFill="1" applyBorder="1" applyAlignment="1">
      <alignment horizontal="right"/>
      <protection/>
    </xf>
    <xf numFmtId="174" fontId="22" fillId="2" borderId="33" xfId="54" applyNumberFormat="1" applyFont="1" applyFill="1" applyBorder="1" applyAlignment="1">
      <alignment horizontal="right"/>
      <protection/>
    </xf>
    <xf numFmtId="174" fontId="22" fillId="4" borderId="30" xfId="54" applyNumberFormat="1" applyFont="1" applyFill="1" applyBorder="1" applyAlignment="1">
      <alignment horizontal="right"/>
      <protection/>
    </xf>
    <xf numFmtId="174" fontId="22" fillId="4" borderId="31" xfId="54" applyNumberFormat="1" applyFont="1" applyFill="1" applyBorder="1" applyAlignment="1">
      <alignment horizontal="right"/>
      <protection/>
    </xf>
    <xf numFmtId="174" fontId="22" fillId="2" borderId="30" xfId="54" applyNumberFormat="1" applyFont="1" applyFill="1" applyBorder="1" applyAlignment="1">
      <alignment horizontal="right"/>
      <protection/>
    </xf>
    <xf numFmtId="174" fontId="22" fillId="4" borderId="24" xfId="54" applyNumberFormat="1" applyFont="1" applyFill="1" applyBorder="1" applyAlignment="1">
      <alignment horizontal="right"/>
      <protection/>
    </xf>
    <xf numFmtId="174" fontId="22" fillId="2" borderId="25" xfId="54" applyNumberFormat="1" applyFont="1" applyFill="1" applyBorder="1" applyAlignment="1">
      <alignment horizontal="right"/>
      <protection/>
    </xf>
    <xf numFmtId="174" fontId="22" fillId="4" borderId="39" xfId="54" applyNumberFormat="1" applyFont="1" applyFill="1" applyBorder="1" applyAlignment="1">
      <alignment horizontal="right"/>
      <protection/>
    </xf>
    <xf numFmtId="174" fontId="22" fillId="2" borderId="40" xfId="54" applyNumberFormat="1" applyFont="1" applyFill="1" applyBorder="1" applyAlignment="1">
      <alignment horizontal="right"/>
      <protection/>
    </xf>
    <xf numFmtId="174" fontId="22" fillId="4" borderId="38" xfId="54" applyNumberFormat="1" applyFont="1" applyFill="1" applyBorder="1" applyAlignment="1">
      <alignment horizontal="right"/>
      <protection/>
    </xf>
    <xf numFmtId="174" fontId="22" fillId="4" borderId="41" xfId="54" applyNumberFormat="1" applyFont="1" applyFill="1" applyBorder="1" applyAlignment="1">
      <alignment horizontal="right"/>
      <protection/>
    </xf>
    <xf numFmtId="174" fontId="22" fillId="2" borderId="38" xfId="54" applyNumberFormat="1" applyFont="1" applyFill="1" applyBorder="1" applyAlignment="1">
      <alignment horizontal="right"/>
      <protection/>
    </xf>
    <xf numFmtId="9" fontId="22" fillId="4" borderId="27" xfId="76" applyNumberFormat="1" applyFont="1" applyFill="1" applyBorder="1" applyAlignment="1">
      <alignment horizontal="right"/>
    </xf>
    <xf numFmtId="9" fontId="22" fillId="2" borderId="28" xfId="76" applyNumberFormat="1" applyFont="1" applyFill="1" applyBorder="1" applyAlignment="1">
      <alignment horizontal="right"/>
    </xf>
    <xf numFmtId="9" fontId="22" fillId="4" borderId="35" xfId="76" applyNumberFormat="1" applyFont="1" applyFill="1" applyBorder="1" applyAlignment="1">
      <alignment horizontal="right"/>
    </xf>
    <xf numFmtId="9" fontId="22" fillId="2" borderId="36" xfId="76" applyNumberFormat="1" applyFont="1" applyFill="1" applyBorder="1" applyAlignment="1">
      <alignment horizontal="right"/>
    </xf>
    <xf numFmtId="9" fontId="22" fillId="4" borderId="34" xfId="76" applyNumberFormat="1" applyFont="1" applyFill="1" applyBorder="1" applyAlignment="1">
      <alignment horizontal="right"/>
    </xf>
    <xf numFmtId="174" fontId="22" fillId="0" borderId="34" xfId="54" applyNumberFormat="1" applyFont="1" applyFill="1" applyBorder="1" applyAlignment="1">
      <alignment horizontal="right"/>
      <protection/>
    </xf>
    <xf numFmtId="174" fontId="22" fillId="0" borderId="34" xfId="54" applyNumberFormat="1" applyFont="1" applyFill="1" applyBorder="1">
      <alignment/>
      <protection/>
    </xf>
    <xf numFmtId="0" fontId="27" fillId="4" borderId="0" xfId="54" applyFont="1" applyFill="1" applyBorder="1">
      <alignment/>
      <protection/>
    </xf>
    <xf numFmtId="193" fontId="22" fillId="7" borderId="0" xfId="54" applyNumberFormat="1" applyFont="1" applyFill="1">
      <alignment/>
      <protection/>
    </xf>
    <xf numFmtId="174" fontId="27" fillId="2" borderId="42" xfId="54" applyNumberFormat="1" applyFont="1" applyFill="1" applyBorder="1" applyAlignment="1" quotePrefix="1">
      <alignment horizontal="center"/>
      <protection/>
    </xf>
    <xf numFmtId="174" fontId="27" fillId="2" borderId="9" xfId="54" applyNumberFormat="1" applyFont="1" applyFill="1" applyBorder="1" applyAlignment="1" quotePrefix="1">
      <alignment horizontal="center"/>
      <protection/>
    </xf>
    <xf numFmtId="174" fontId="27" fillId="2" borderId="43" xfId="54" applyNumberFormat="1" applyFont="1" applyFill="1" applyBorder="1" applyAlignment="1" quotePrefix="1">
      <alignment horizontal="center"/>
      <protection/>
    </xf>
    <xf numFmtId="174" fontId="22" fillId="2" borderId="9" xfId="54" applyNumberFormat="1" applyFont="1" applyFill="1" applyBorder="1">
      <alignment/>
      <protection/>
    </xf>
    <xf numFmtId="193" fontId="22" fillId="4" borderId="0" xfId="54" applyNumberFormat="1" applyFont="1" applyFill="1" applyBorder="1">
      <alignment/>
      <protection/>
    </xf>
    <xf numFmtId="193" fontId="22" fillId="2" borderId="22" xfId="54" applyNumberFormat="1" applyFont="1" applyFill="1" applyBorder="1">
      <alignment/>
      <protection/>
    </xf>
    <xf numFmtId="193" fontId="22" fillId="4" borderId="32" xfId="54" applyNumberFormat="1" applyFont="1" applyFill="1" applyBorder="1">
      <alignment/>
      <protection/>
    </xf>
    <xf numFmtId="193" fontId="22" fillId="2" borderId="33" xfId="54" applyNumberFormat="1" applyFont="1" applyFill="1" applyBorder="1">
      <alignment/>
      <protection/>
    </xf>
    <xf numFmtId="193" fontId="22" fillId="4" borderId="30" xfId="54" applyNumberFormat="1" applyFont="1" applyFill="1" applyBorder="1">
      <alignment/>
      <protection/>
    </xf>
    <xf numFmtId="193" fontId="22" fillId="4" borderId="31" xfId="54" applyNumberFormat="1" applyFont="1" applyFill="1" applyBorder="1">
      <alignment/>
      <protection/>
    </xf>
    <xf numFmtId="193" fontId="22" fillId="2" borderId="32" xfId="54" applyNumberFormat="1" applyFont="1" applyFill="1" applyBorder="1">
      <alignment/>
      <protection/>
    </xf>
    <xf numFmtId="0" fontId="27" fillId="2" borderId="30" xfId="59" applyFont="1" applyFill="1" applyBorder="1" applyAlignment="1">
      <alignment horizontal="left"/>
      <protection/>
    </xf>
    <xf numFmtId="177" fontId="22" fillId="2" borderId="22" xfId="76" applyNumberFormat="1" applyFont="1" applyFill="1" applyBorder="1" applyAlignment="1">
      <alignment/>
    </xf>
    <xf numFmtId="177" fontId="22" fillId="4" borderId="32" xfId="76" applyNumberFormat="1" applyFont="1" applyFill="1" applyBorder="1" applyAlignment="1">
      <alignment/>
    </xf>
    <xf numFmtId="177" fontId="22" fillId="2" borderId="33" xfId="76" applyNumberFormat="1" applyFont="1" applyFill="1" applyBorder="1" applyAlignment="1">
      <alignment/>
    </xf>
    <xf numFmtId="177" fontId="22" fillId="4" borderId="30" xfId="76" applyNumberFormat="1" applyFont="1" applyFill="1" applyBorder="1" applyAlignment="1">
      <alignment/>
    </xf>
    <xf numFmtId="177" fontId="22" fillId="4" borderId="31" xfId="76" applyNumberFormat="1" applyFont="1" applyFill="1" applyBorder="1" applyAlignment="1">
      <alignment/>
    </xf>
    <xf numFmtId="177" fontId="22" fillId="7" borderId="0" xfId="54" applyNumberFormat="1" applyFont="1" applyFill="1">
      <alignment/>
      <protection/>
    </xf>
    <xf numFmtId="177" fontId="22" fillId="2" borderId="32" xfId="76" applyNumberFormat="1" applyFont="1" applyFill="1" applyBorder="1" applyAlignment="1">
      <alignment/>
    </xf>
    <xf numFmtId="0" fontId="22" fillId="2" borderId="30" xfId="59" applyFont="1" applyFill="1" applyBorder="1" applyAlignment="1">
      <alignment horizontal="left"/>
      <protection/>
    </xf>
    <xf numFmtId="174" fontId="22" fillId="7" borderId="0" xfId="54" applyNumberFormat="1" applyFont="1" applyFill="1">
      <alignment/>
      <protection/>
    </xf>
    <xf numFmtId="193" fontId="22" fillId="2" borderId="38" xfId="54" applyNumberFormat="1" applyFont="1" applyFill="1" applyBorder="1">
      <alignment/>
      <protection/>
    </xf>
    <xf numFmtId="177" fontId="22" fillId="4" borderId="24" xfId="76" applyNumberFormat="1" applyFont="1" applyFill="1" applyBorder="1" applyAlignment="1">
      <alignment horizontal="right"/>
    </xf>
    <xf numFmtId="177" fontId="22" fillId="2" borderId="25" xfId="76" applyNumberFormat="1" applyFont="1" applyFill="1" applyBorder="1" applyAlignment="1">
      <alignment horizontal="right"/>
    </xf>
    <xf numFmtId="177" fontId="22" fillId="4" borderId="39" xfId="76" applyNumberFormat="1" applyFont="1" applyFill="1" applyBorder="1" applyAlignment="1">
      <alignment horizontal="right"/>
    </xf>
    <xf numFmtId="177" fontId="22" fillId="2" borderId="40" xfId="76" applyNumberFormat="1" applyFont="1" applyFill="1" applyBorder="1" applyAlignment="1">
      <alignment horizontal="right"/>
    </xf>
    <xf numFmtId="177" fontId="22" fillId="4" borderId="38" xfId="76" applyNumberFormat="1" applyFont="1" applyFill="1" applyBorder="1" applyAlignment="1">
      <alignment horizontal="right"/>
    </xf>
    <xf numFmtId="177" fontId="22" fillId="4" borderId="41" xfId="76" applyNumberFormat="1" applyFont="1" applyFill="1" applyBorder="1" applyAlignment="1">
      <alignment horizontal="right"/>
    </xf>
    <xf numFmtId="177" fontId="22" fillId="4" borderId="25" xfId="76" applyNumberFormat="1" applyFont="1" applyFill="1" applyBorder="1" applyAlignment="1">
      <alignment horizontal="right"/>
    </xf>
    <xf numFmtId="177" fontId="22" fillId="2" borderId="39" xfId="76" applyNumberFormat="1" applyFont="1" applyFill="1" applyBorder="1" applyAlignment="1">
      <alignment horizontal="right"/>
    </xf>
    <xf numFmtId="193" fontId="22" fillId="2" borderId="30" xfId="54" applyNumberFormat="1" applyFont="1" applyFill="1" applyBorder="1">
      <alignment/>
      <protection/>
    </xf>
    <xf numFmtId="49" fontId="22" fillId="2" borderId="38" xfId="54" applyNumberFormat="1" applyFont="1" applyFill="1" applyBorder="1">
      <alignment/>
      <protection/>
    </xf>
    <xf numFmtId="174" fontId="22" fillId="4" borderId="25" xfId="54" applyNumberFormat="1" applyFont="1" applyFill="1" applyBorder="1">
      <alignment/>
      <protection/>
    </xf>
    <xf numFmtId="174" fontId="22" fillId="2" borderId="39" xfId="54" applyNumberFormat="1" applyFont="1" applyFill="1" applyBorder="1">
      <alignment/>
      <protection/>
    </xf>
    <xf numFmtId="49" fontId="27" fillId="2" borderId="30" xfId="54" applyNumberFormat="1" applyFont="1" applyFill="1" applyBorder="1">
      <alignment/>
      <protection/>
    </xf>
    <xf numFmtId="177" fontId="22" fillId="2" borderId="32" xfId="76" applyNumberFormat="1" applyFont="1" applyFill="1" applyBorder="1" applyAlignment="1">
      <alignment horizontal="right"/>
    </xf>
    <xf numFmtId="49" fontId="27" fillId="2" borderId="38" xfId="54" applyNumberFormat="1" applyFont="1" applyFill="1" applyBorder="1">
      <alignment/>
      <protection/>
    </xf>
    <xf numFmtId="174" fontId="22" fillId="2" borderId="32" xfId="54" applyNumberFormat="1" applyFont="1" applyFill="1" applyBorder="1" applyAlignment="1">
      <alignment horizontal="right"/>
      <protection/>
    </xf>
    <xf numFmtId="177" fontId="22" fillId="4" borderId="0" xfId="54" applyNumberFormat="1" applyFont="1" applyFill="1" applyBorder="1">
      <alignment/>
      <protection/>
    </xf>
    <xf numFmtId="177" fontId="22" fillId="2" borderId="22" xfId="54" applyNumberFormat="1" applyFont="1" applyFill="1" applyBorder="1">
      <alignment/>
      <protection/>
    </xf>
    <xf numFmtId="177" fontId="22" fillId="4" borderId="32" xfId="54" applyNumberFormat="1" applyFont="1" applyFill="1" applyBorder="1">
      <alignment/>
      <protection/>
    </xf>
    <xf numFmtId="177" fontId="22" fillId="2" borderId="33" xfId="54" applyNumberFormat="1" applyFont="1" applyFill="1" applyBorder="1">
      <alignment/>
      <protection/>
    </xf>
    <xf numFmtId="177" fontId="22" fillId="4" borderId="30" xfId="54" applyNumberFormat="1" applyFont="1" applyFill="1" applyBorder="1">
      <alignment/>
      <protection/>
    </xf>
    <xf numFmtId="177" fontId="22" fillId="4" borderId="31" xfId="54" applyNumberFormat="1" applyFont="1" applyFill="1" applyBorder="1">
      <alignment/>
      <protection/>
    </xf>
    <xf numFmtId="177" fontId="22" fillId="2" borderId="32" xfId="54" applyNumberFormat="1" applyFont="1" applyFill="1" applyBorder="1">
      <alignment/>
      <protection/>
    </xf>
    <xf numFmtId="174" fontId="22" fillId="2" borderId="0" xfId="54" applyNumberFormat="1" applyFont="1" applyFill="1" applyBorder="1" applyAlignment="1">
      <alignment horizontal="right"/>
      <protection/>
    </xf>
    <xf numFmtId="174" fontId="22" fillId="0" borderId="31" xfId="54" applyNumberFormat="1" applyFont="1" applyFill="1" applyBorder="1" applyAlignment="1">
      <alignment horizontal="right"/>
      <protection/>
    </xf>
    <xf numFmtId="174" fontId="22" fillId="0" borderId="32" xfId="54" applyNumberFormat="1" applyFont="1" applyFill="1" applyBorder="1" applyAlignment="1">
      <alignment horizontal="right"/>
      <protection/>
    </xf>
    <xf numFmtId="174" fontId="22" fillId="0" borderId="31" xfId="54" applyNumberFormat="1" applyFont="1" applyBorder="1">
      <alignment/>
      <protection/>
    </xf>
    <xf numFmtId="174" fontId="22" fillId="4" borderId="28" xfId="54" applyNumberFormat="1" applyFont="1" applyFill="1" applyBorder="1" applyAlignment="1">
      <alignment horizontal="right"/>
      <protection/>
    </xf>
    <xf numFmtId="174" fontId="22" fillId="2" borderId="35" xfId="54" applyNumberFormat="1" applyFont="1" applyFill="1" applyBorder="1" applyAlignment="1">
      <alignment horizontal="right"/>
      <protection/>
    </xf>
    <xf numFmtId="0" fontId="22" fillId="2" borderId="0" xfId="54" applyFont="1" applyFill="1">
      <alignment/>
      <protection/>
    </xf>
    <xf numFmtId="177" fontId="22" fillId="2" borderId="0" xfId="76" applyNumberFormat="1" applyFont="1" applyFill="1" applyAlignment="1">
      <alignment/>
    </xf>
    <xf numFmtId="15" fontId="27" fillId="2" borderId="30" xfId="54" applyNumberFormat="1" applyFont="1" applyFill="1" applyBorder="1" applyAlignment="1" quotePrefix="1">
      <alignment horizontal="center"/>
      <protection/>
    </xf>
    <xf numFmtId="15" fontId="27" fillId="2" borderId="10" xfId="54" applyNumberFormat="1" applyFont="1" applyFill="1" applyBorder="1" applyAlignment="1" quotePrefix="1">
      <alignment horizontal="center"/>
      <protection/>
    </xf>
    <xf numFmtId="15" fontId="27" fillId="2" borderId="0" xfId="54" applyNumberFormat="1" applyFont="1" applyFill="1" applyBorder="1" applyAlignment="1" quotePrefix="1">
      <alignment horizontal="center"/>
      <protection/>
    </xf>
    <xf numFmtId="15" fontId="27" fillId="2" borderId="31" xfId="54" applyNumberFormat="1" applyFont="1" applyFill="1" applyBorder="1" applyAlignment="1" quotePrefix="1">
      <alignment horizontal="center"/>
      <protection/>
    </xf>
    <xf numFmtId="15" fontId="27" fillId="2" borderId="32" xfId="54" applyNumberFormat="1" applyFont="1" applyFill="1" applyBorder="1" applyAlignment="1" quotePrefix="1">
      <alignment horizontal="center"/>
      <protection/>
    </xf>
    <xf numFmtId="37" fontId="22" fillId="2" borderId="0" xfId="54" applyNumberFormat="1" applyFont="1" applyFill="1" applyBorder="1">
      <alignment/>
      <protection/>
    </xf>
    <xf numFmtId="37" fontId="22" fillId="2" borderId="32" xfId="54" applyNumberFormat="1" applyFont="1" applyFill="1" applyBorder="1">
      <alignment/>
      <protection/>
    </xf>
    <xf numFmtId="0" fontId="27" fillId="2" borderId="44" xfId="54" applyFont="1" applyFill="1" applyBorder="1">
      <alignment/>
      <protection/>
    </xf>
    <xf numFmtId="174" fontId="22" fillId="4" borderId="45" xfId="54" applyNumberFormat="1" applyFont="1" applyFill="1" applyBorder="1">
      <alignment/>
      <protection/>
    </xf>
    <xf numFmtId="174" fontId="22" fillId="2" borderId="46" xfId="54" applyNumberFormat="1" applyFont="1" applyFill="1" applyBorder="1">
      <alignment/>
      <protection/>
    </xf>
    <xf numFmtId="174" fontId="22" fillId="4" borderId="47" xfId="54" applyNumberFormat="1" applyFont="1" applyFill="1" applyBorder="1">
      <alignment/>
      <protection/>
    </xf>
    <xf numFmtId="174" fontId="22" fillId="2" borderId="48" xfId="54" applyNumberFormat="1" applyFont="1" applyFill="1" applyBorder="1">
      <alignment/>
      <protection/>
    </xf>
    <xf numFmtId="174" fontId="22" fillId="4" borderId="44" xfId="54" applyNumberFormat="1" applyFont="1" applyFill="1" applyBorder="1">
      <alignment/>
      <protection/>
    </xf>
    <xf numFmtId="174" fontId="22" fillId="4" borderId="49" xfId="54" applyNumberFormat="1" applyFont="1" applyFill="1" applyBorder="1">
      <alignment/>
      <protection/>
    </xf>
    <xf numFmtId="174" fontId="22" fillId="2" borderId="44" xfId="54" applyNumberFormat="1" applyFont="1" applyFill="1" applyBorder="1">
      <alignment/>
      <protection/>
    </xf>
    <xf numFmtId="0" fontId="37" fillId="4" borderId="0" xfId="54" applyFont="1" applyFill="1" applyBorder="1">
      <alignment/>
      <protection/>
    </xf>
    <xf numFmtId="0" fontId="37" fillId="4" borderId="0" xfId="15" applyFont="1" applyFill="1" applyBorder="1">
      <alignment/>
      <protection/>
    </xf>
    <xf numFmtId="0" fontId="13" fillId="4" borderId="0" xfId="56" applyFont="1" applyFill="1">
      <alignment/>
      <protection/>
    </xf>
    <xf numFmtId="0" fontId="38" fillId="2" borderId="30" xfId="54" applyFont="1" applyFill="1" applyBorder="1">
      <alignment/>
      <protection/>
    </xf>
    <xf numFmtId="174" fontId="39" fillId="2" borderId="0" xfId="54" applyNumberFormat="1" applyFont="1" applyFill="1" applyBorder="1">
      <alignment/>
      <protection/>
    </xf>
    <xf numFmtId="174" fontId="39" fillId="2" borderId="22" xfId="54" applyNumberFormat="1" applyFont="1" applyFill="1" applyBorder="1">
      <alignment/>
      <protection/>
    </xf>
    <xf numFmtId="174" fontId="39" fillId="2" borderId="32" xfId="54" applyNumberFormat="1" applyFont="1" applyFill="1" applyBorder="1">
      <alignment/>
      <protection/>
    </xf>
    <xf numFmtId="174" fontId="39" fillId="2" borderId="30" xfId="54" applyNumberFormat="1" applyFont="1" applyFill="1" applyBorder="1">
      <alignment/>
      <protection/>
    </xf>
    <xf numFmtId="0" fontId="40" fillId="2" borderId="30" xfId="54" applyFont="1" applyFill="1" applyBorder="1">
      <alignment/>
      <protection/>
    </xf>
    <xf numFmtId="15" fontId="38" fillId="2" borderId="0" xfId="54" applyNumberFormat="1" applyFont="1" applyFill="1" applyBorder="1" applyAlignment="1" quotePrefix="1">
      <alignment horizontal="center"/>
      <protection/>
    </xf>
    <xf numFmtId="15" fontId="38" fillId="2" borderId="22" xfId="54" applyNumberFormat="1" applyFont="1" applyFill="1" applyBorder="1" applyAlignment="1" quotePrefix="1">
      <alignment horizontal="center"/>
      <protection/>
    </xf>
    <xf numFmtId="15" fontId="38" fillId="2" borderId="32" xfId="54" applyNumberFormat="1" applyFont="1" applyFill="1" applyBorder="1" applyAlignment="1" quotePrefix="1">
      <alignment horizontal="center"/>
      <protection/>
    </xf>
    <xf numFmtId="15" fontId="38" fillId="2" borderId="30" xfId="54" applyNumberFormat="1" applyFont="1" applyFill="1" applyBorder="1" applyAlignment="1" quotePrefix="1">
      <alignment horizontal="center"/>
      <protection/>
    </xf>
    <xf numFmtId="191" fontId="39" fillId="4" borderId="0" xfId="54" applyNumberFormat="1" applyFont="1" applyFill="1" applyBorder="1" applyAlignment="1">
      <alignment horizontal="right"/>
      <protection/>
    </xf>
    <xf numFmtId="191" fontId="39" fillId="2" borderId="22" xfId="54" applyNumberFormat="1" applyFont="1" applyFill="1" applyBorder="1" applyAlignment="1">
      <alignment horizontal="right"/>
      <protection/>
    </xf>
    <xf numFmtId="191" fontId="39" fillId="4" borderId="32" xfId="54" applyNumberFormat="1" applyFont="1" applyFill="1" applyBorder="1" applyAlignment="1">
      <alignment horizontal="right"/>
      <protection/>
    </xf>
    <xf numFmtId="191" fontId="39" fillId="2" borderId="30" xfId="54" applyNumberFormat="1" applyFont="1" applyFill="1" applyBorder="1" applyAlignment="1">
      <alignment horizontal="right"/>
      <protection/>
    </xf>
    <xf numFmtId="191" fontId="39" fillId="2" borderId="32" xfId="76" applyNumberFormat="1" applyFont="1" applyFill="1" applyBorder="1" applyAlignment="1">
      <alignment horizontal="right"/>
    </xf>
    <xf numFmtId="191" fontId="39" fillId="2" borderId="32" xfId="54" applyNumberFormat="1" applyFont="1" applyFill="1" applyBorder="1" applyAlignment="1">
      <alignment horizontal="right"/>
      <protection/>
    </xf>
    <xf numFmtId="0" fontId="39" fillId="2" borderId="30" xfId="54" applyFont="1" applyFill="1" applyBorder="1">
      <alignment/>
      <protection/>
    </xf>
    <xf numFmtId="37" fontId="39" fillId="4" borderId="0" xfId="54" applyNumberFormat="1" applyFont="1" applyFill="1" applyBorder="1">
      <alignment/>
      <protection/>
    </xf>
    <xf numFmtId="37" fontId="39" fillId="2" borderId="22" xfId="54" applyNumberFormat="1" applyFont="1" applyFill="1" applyBorder="1">
      <alignment/>
      <protection/>
    </xf>
    <xf numFmtId="37" fontId="39" fillId="4" borderId="32" xfId="54" applyNumberFormat="1" applyFont="1" applyFill="1" applyBorder="1">
      <alignment/>
      <protection/>
    </xf>
    <xf numFmtId="37" fontId="39" fillId="2" borderId="30" xfId="54" applyNumberFormat="1" applyFont="1" applyFill="1" applyBorder="1">
      <alignment/>
      <protection/>
    </xf>
    <xf numFmtId="0" fontId="39" fillId="2" borderId="32" xfId="54" applyFont="1" applyFill="1" applyBorder="1">
      <alignment/>
      <protection/>
    </xf>
    <xf numFmtId="174" fontId="39" fillId="4" borderId="0" xfId="54" applyNumberFormat="1" applyFont="1" applyFill="1" applyBorder="1">
      <alignment/>
      <protection/>
    </xf>
    <xf numFmtId="174" fontId="39" fillId="4" borderId="32" xfId="54" applyNumberFormat="1" applyFont="1" applyFill="1" applyBorder="1">
      <alignment/>
      <protection/>
    </xf>
    <xf numFmtId="0" fontId="39" fillId="2" borderId="38" xfId="54" applyFont="1" applyFill="1" applyBorder="1">
      <alignment/>
      <protection/>
    </xf>
    <xf numFmtId="174" fontId="39" fillId="4" borderId="24" xfId="54" applyNumberFormat="1" applyFont="1" applyFill="1" applyBorder="1">
      <alignment/>
      <protection/>
    </xf>
    <xf numFmtId="174" fontId="39" fillId="2" borderId="25" xfId="54" applyNumberFormat="1" applyFont="1" applyFill="1" applyBorder="1">
      <alignment/>
      <protection/>
    </xf>
    <xf numFmtId="174" fontId="39" fillId="4" borderId="39" xfId="54" applyNumberFormat="1" applyFont="1" applyFill="1" applyBorder="1">
      <alignment/>
      <protection/>
    </xf>
    <xf numFmtId="174" fontId="39" fillId="2" borderId="38" xfId="54" applyNumberFormat="1" applyFont="1" applyFill="1" applyBorder="1">
      <alignment/>
      <protection/>
    </xf>
    <xf numFmtId="174" fontId="39" fillId="2" borderId="39" xfId="54" applyNumberFormat="1" applyFont="1" applyFill="1" applyBorder="1">
      <alignment/>
      <protection/>
    </xf>
    <xf numFmtId="191" fontId="39" fillId="4" borderId="0" xfId="54" applyNumberFormat="1" applyFont="1" applyFill="1" applyBorder="1">
      <alignment/>
      <protection/>
    </xf>
    <xf numFmtId="191" fontId="39" fillId="2" borderId="22" xfId="54" applyNumberFormat="1" applyFont="1" applyFill="1" applyBorder="1">
      <alignment/>
      <protection/>
    </xf>
    <xf numFmtId="191" fontId="39" fillId="4" borderId="32" xfId="54" applyNumberFormat="1" applyFont="1" applyFill="1" applyBorder="1">
      <alignment/>
      <protection/>
    </xf>
    <xf numFmtId="191" fontId="39" fillId="2" borderId="30" xfId="54" applyNumberFormat="1" applyFont="1" applyFill="1" applyBorder="1">
      <alignment/>
      <protection/>
    </xf>
    <xf numFmtId="191" fontId="39" fillId="2" borderId="32" xfId="54" applyNumberFormat="1" applyFont="1" applyFill="1" applyBorder="1">
      <alignment/>
      <protection/>
    </xf>
    <xf numFmtId="0" fontId="38" fillId="2" borderId="44" xfId="54" applyFont="1" applyFill="1" applyBorder="1">
      <alignment/>
      <protection/>
    </xf>
    <xf numFmtId="174" fontId="39" fillId="4" borderId="45" xfId="54" applyNumberFormat="1" applyFont="1" applyFill="1" applyBorder="1">
      <alignment/>
      <protection/>
    </xf>
    <xf numFmtId="174" fontId="39" fillId="2" borderId="46" xfId="54" applyNumberFormat="1" applyFont="1" applyFill="1" applyBorder="1">
      <alignment/>
      <protection/>
    </xf>
    <xf numFmtId="174" fontId="39" fillId="4" borderId="47" xfId="54" applyNumberFormat="1" applyFont="1" applyFill="1" applyBorder="1">
      <alignment/>
      <protection/>
    </xf>
    <xf numFmtId="174" fontId="39" fillId="2" borderId="44" xfId="54" applyNumberFormat="1" applyFont="1" applyFill="1" applyBorder="1">
      <alignment/>
      <protection/>
    </xf>
    <xf numFmtId="174" fontId="39" fillId="2" borderId="47" xfId="54" applyNumberFormat="1" applyFont="1" applyFill="1" applyBorder="1">
      <alignment/>
      <protection/>
    </xf>
    <xf numFmtId="0" fontId="39" fillId="0" borderId="0" xfId="0" applyFont="1" applyFill="1" applyAlignment="1">
      <alignment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9" sqref="H69"/>
    </sheetView>
  </sheetViews>
  <sheetFormatPr defaultColWidth="9.140625" defaultRowHeight="12.75"/>
  <cols>
    <col min="1" max="1" width="3.421875" style="109" customWidth="1"/>
    <col min="2" max="2" width="3.28125" style="109" customWidth="1"/>
    <col min="3" max="3" width="47.140625" style="110" customWidth="1"/>
    <col min="4" max="6" width="12.7109375" style="6" customWidth="1"/>
    <col min="7" max="7" width="12.8515625" style="6" bestFit="1" customWidth="1"/>
    <col min="8" max="12" width="12.7109375" style="6" customWidth="1"/>
    <col min="13" max="13" width="11.421875" style="6" bestFit="1" customWidth="1"/>
    <col min="14" max="15" width="9.140625" style="6" customWidth="1"/>
    <col min="16" max="16384" width="9.140625" style="7" customWidth="1"/>
  </cols>
  <sheetData>
    <row r="1" spans="1:13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5">
        <v>2007</v>
      </c>
      <c r="L1" s="4">
        <v>2008</v>
      </c>
      <c r="M1" s="4">
        <v>2008</v>
      </c>
    </row>
    <row r="2" spans="1:13" ht="12.75">
      <c r="A2" s="8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2" t="s">
        <v>5</v>
      </c>
      <c r="L2" s="11" t="s">
        <v>2</v>
      </c>
      <c r="M2" s="11" t="s">
        <v>3</v>
      </c>
    </row>
    <row r="3" spans="1:13" ht="12.75">
      <c r="A3" s="13"/>
      <c r="B3" s="9"/>
      <c r="C3" s="9"/>
      <c r="D3" s="10"/>
      <c r="E3" s="14"/>
      <c r="F3" s="14"/>
      <c r="G3" s="15" t="s">
        <v>6</v>
      </c>
      <c r="H3" s="14"/>
      <c r="I3" s="14"/>
      <c r="J3" s="14"/>
      <c r="K3" s="15"/>
      <c r="L3" s="14"/>
      <c r="M3" s="14"/>
    </row>
    <row r="4" spans="1:13" ht="12.75">
      <c r="A4" s="16" t="s">
        <v>7</v>
      </c>
      <c r="B4" s="17"/>
      <c r="C4" s="18"/>
      <c r="D4" s="19" t="s">
        <v>8</v>
      </c>
      <c r="E4" s="20" t="s">
        <v>8</v>
      </c>
      <c r="F4" s="20" t="s">
        <v>8</v>
      </c>
      <c r="G4" s="21" t="s">
        <v>9</v>
      </c>
      <c r="H4" s="20" t="s">
        <v>8</v>
      </c>
      <c r="I4" s="20" t="s">
        <v>8</v>
      </c>
      <c r="J4" s="20" t="s">
        <v>8</v>
      </c>
      <c r="K4" s="21" t="s">
        <v>9</v>
      </c>
      <c r="L4" s="20" t="s">
        <v>8</v>
      </c>
      <c r="M4" s="20" t="s">
        <v>8</v>
      </c>
    </row>
    <row r="5" spans="1:13" ht="12.75">
      <c r="A5" s="22"/>
      <c r="B5" s="23"/>
      <c r="C5" s="9"/>
      <c r="D5" s="24"/>
      <c r="E5" s="25"/>
      <c r="F5" s="26"/>
      <c r="G5" s="27"/>
      <c r="H5" s="26"/>
      <c r="I5" s="25"/>
      <c r="J5" s="26"/>
      <c r="K5" s="27"/>
      <c r="M5" s="25"/>
    </row>
    <row r="6" spans="1:13" ht="12.75">
      <c r="A6" s="28" t="s">
        <v>10</v>
      </c>
      <c r="B6" s="23"/>
      <c r="C6" s="9"/>
      <c r="D6" s="24"/>
      <c r="E6" s="25"/>
      <c r="F6" s="26"/>
      <c r="G6" s="27"/>
      <c r="H6" s="26"/>
      <c r="I6" s="25"/>
      <c r="J6" s="26"/>
      <c r="K6" s="27"/>
      <c r="M6" s="25"/>
    </row>
    <row r="7" spans="1:13" ht="12.75">
      <c r="A7" s="28"/>
      <c r="B7" s="23"/>
      <c r="C7" s="9"/>
      <c r="D7" s="24"/>
      <c r="E7" s="25"/>
      <c r="F7" s="26"/>
      <c r="G7" s="27"/>
      <c r="H7" s="26"/>
      <c r="I7" s="25"/>
      <c r="J7" s="26"/>
      <c r="K7" s="27"/>
      <c r="M7" s="25"/>
    </row>
    <row r="8" spans="1:13" ht="12.75">
      <c r="A8" s="29"/>
      <c r="B8" s="23"/>
      <c r="C8" s="30" t="s">
        <v>11</v>
      </c>
      <c r="D8" s="31">
        <v>23206</v>
      </c>
      <c r="E8" s="32">
        <v>46718</v>
      </c>
      <c r="F8" s="33">
        <v>70212</v>
      </c>
      <c r="G8" s="34">
        <v>93387</v>
      </c>
      <c r="H8" s="33">
        <v>23018</v>
      </c>
      <c r="I8" s="32">
        <v>45774</v>
      </c>
      <c r="J8" s="33">
        <v>68431</v>
      </c>
      <c r="K8" s="34">
        <v>90789</v>
      </c>
      <c r="L8" s="35">
        <v>22063</v>
      </c>
      <c r="M8" s="32">
        <v>43673</v>
      </c>
    </row>
    <row r="9" spans="1:13" ht="12.75">
      <c r="A9" s="29"/>
      <c r="B9" s="23"/>
      <c r="C9" s="30" t="s">
        <v>12</v>
      </c>
      <c r="D9" s="31">
        <v>18359</v>
      </c>
      <c r="E9" s="32">
        <v>36650</v>
      </c>
      <c r="F9" s="33">
        <v>53916</v>
      </c>
      <c r="G9" s="34">
        <v>69724</v>
      </c>
      <c r="H9" s="33">
        <v>13957</v>
      </c>
      <c r="I9" s="32">
        <v>26812</v>
      </c>
      <c r="J9" s="33">
        <v>39521</v>
      </c>
      <c r="K9" s="34">
        <v>51423</v>
      </c>
      <c r="L9" s="35">
        <v>11182</v>
      </c>
      <c r="M9" s="32">
        <v>30125</v>
      </c>
    </row>
    <row r="10" spans="1:13" ht="12.75">
      <c r="A10" s="29"/>
      <c r="B10" s="23"/>
      <c r="C10" s="30" t="s">
        <v>13</v>
      </c>
      <c r="D10" s="31">
        <v>2514</v>
      </c>
      <c r="E10" s="32">
        <v>5141</v>
      </c>
      <c r="F10" s="33">
        <v>7880</v>
      </c>
      <c r="G10" s="34">
        <v>10267</v>
      </c>
      <c r="H10" s="33">
        <v>2614</v>
      </c>
      <c r="I10" s="32">
        <v>5238</v>
      </c>
      <c r="J10" s="33">
        <v>7922</v>
      </c>
      <c r="K10" s="34">
        <v>10107</v>
      </c>
      <c r="L10" s="35">
        <v>1994</v>
      </c>
      <c r="M10" s="32">
        <v>4012</v>
      </c>
    </row>
    <row r="11" spans="1:13" ht="12.75">
      <c r="A11" s="36"/>
      <c r="B11" s="17"/>
      <c r="C11" s="37" t="s">
        <v>14</v>
      </c>
      <c r="D11" s="38">
        <v>2148</v>
      </c>
      <c r="E11" s="39">
        <v>4347</v>
      </c>
      <c r="F11" s="40">
        <v>6867</v>
      </c>
      <c r="G11" s="41">
        <v>8902</v>
      </c>
      <c r="H11" s="40">
        <v>1957</v>
      </c>
      <c r="I11" s="39">
        <v>3780</v>
      </c>
      <c r="J11" s="40">
        <v>5748</v>
      </c>
      <c r="K11" s="41">
        <v>7453</v>
      </c>
      <c r="L11" s="42">
        <v>1733</v>
      </c>
      <c r="M11" s="39">
        <v>3337</v>
      </c>
    </row>
    <row r="12" spans="1:13" ht="12.75">
      <c r="A12" s="29"/>
      <c r="B12" s="43" t="s">
        <v>15</v>
      </c>
      <c r="C12" s="23"/>
      <c r="D12" s="44">
        <v>46227</v>
      </c>
      <c r="E12" s="45">
        <v>92856</v>
      </c>
      <c r="F12" s="46">
        <v>138875</v>
      </c>
      <c r="G12" s="47">
        <v>182280</v>
      </c>
      <c r="H12" s="46">
        <v>41546</v>
      </c>
      <c r="I12" s="45">
        <v>81604</v>
      </c>
      <c r="J12" s="46">
        <v>121622</v>
      </c>
      <c r="K12" s="47">
        <v>159772</v>
      </c>
      <c r="L12" s="35">
        <v>36972</v>
      </c>
      <c r="M12" s="45">
        <v>81147</v>
      </c>
    </row>
    <row r="13" spans="1:13" ht="12.75">
      <c r="A13" s="48"/>
      <c r="B13" s="23"/>
      <c r="C13" s="9"/>
      <c r="D13" s="44"/>
      <c r="E13" s="45"/>
      <c r="F13" s="46"/>
      <c r="G13" s="47"/>
      <c r="H13" s="46"/>
      <c r="I13" s="45"/>
      <c r="J13" s="46"/>
      <c r="K13" s="47"/>
      <c r="M13" s="45"/>
    </row>
    <row r="14" spans="1:13" ht="12.75">
      <c r="A14" s="29"/>
      <c r="B14" s="23"/>
      <c r="C14" s="30" t="s">
        <v>16</v>
      </c>
      <c r="D14" s="31">
        <v>2665</v>
      </c>
      <c r="E14" s="32">
        <v>3959</v>
      </c>
      <c r="F14" s="33">
        <v>6716</v>
      </c>
      <c r="G14" s="34">
        <v>9125</v>
      </c>
      <c r="H14" s="33">
        <v>2097</v>
      </c>
      <c r="I14" s="32">
        <v>4621</v>
      </c>
      <c r="J14" s="33">
        <v>7719</v>
      </c>
      <c r="K14" s="34">
        <v>10459</v>
      </c>
      <c r="L14" s="35">
        <v>2015</v>
      </c>
      <c r="M14" s="32">
        <v>3697</v>
      </c>
    </row>
    <row r="15" spans="1:13" ht="12.75">
      <c r="A15" s="36"/>
      <c r="B15" s="17"/>
      <c r="C15" s="37" t="s">
        <v>17</v>
      </c>
      <c r="D15" s="38">
        <v>4345</v>
      </c>
      <c r="E15" s="39">
        <v>9304</v>
      </c>
      <c r="F15" s="40">
        <v>14918</v>
      </c>
      <c r="G15" s="41">
        <v>19566</v>
      </c>
      <c r="H15" s="40">
        <v>4627</v>
      </c>
      <c r="I15" s="39">
        <v>9939</v>
      </c>
      <c r="J15" s="40">
        <v>15764</v>
      </c>
      <c r="K15" s="41">
        <v>19860</v>
      </c>
      <c r="L15" s="42">
        <v>3629</v>
      </c>
      <c r="M15" s="39">
        <v>7192</v>
      </c>
    </row>
    <row r="16" spans="1:13" ht="12.75">
      <c r="A16" s="29"/>
      <c r="B16" s="43" t="s">
        <v>18</v>
      </c>
      <c r="C16" s="9"/>
      <c r="D16" s="31">
        <v>7010</v>
      </c>
      <c r="E16" s="32">
        <v>13263</v>
      </c>
      <c r="F16" s="33">
        <v>21634</v>
      </c>
      <c r="G16" s="34">
        <v>28691</v>
      </c>
      <c r="H16" s="33">
        <v>6724</v>
      </c>
      <c r="I16" s="32">
        <v>14560</v>
      </c>
      <c r="J16" s="33">
        <v>23483</v>
      </c>
      <c r="K16" s="34">
        <v>30319</v>
      </c>
      <c r="L16" s="35">
        <v>5644</v>
      </c>
      <c r="M16" s="32">
        <v>10889</v>
      </c>
    </row>
    <row r="17" spans="1:14" ht="12.75">
      <c r="A17" s="49"/>
      <c r="B17" s="23"/>
      <c r="C17" s="9"/>
      <c r="D17" s="44"/>
      <c r="E17" s="45"/>
      <c r="F17" s="46"/>
      <c r="G17" s="47"/>
      <c r="H17" s="46"/>
      <c r="I17" s="45"/>
      <c r="J17" s="46"/>
      <c r="K17" s="47"/>
      <c r="L17" s="50"/>
      <c r="M17" s="45"/>
      <c r="N17" s="50"/>
    </row>
    <row r="18" spans="1:14" ht="12.75">
      <c r="A18" s="29"/>
      <c r="B18" s="43" t="s">
        <v>19</v>
      </c>
      <c r="C18" s="9"/>
      <c r="D18" s="44">
        <v>11454</v>
      </c>
      <c r="E18" s="45">
        <v>23724</v>
      </c>
      <c r="F18" s="46">
        <v>36278</v>
      </c>
      <c r="G18" s="47">
        <v>49733</v>
      </c>
      <c r="H18" s="46">
        <v>13877</v>
      </c>
      <c r="I18" s="45">
        <v>28435</v>
      </c>
      <c r="J18" s="46">
        <v>43032</v>
      </c>
      <c r="K18" s="47">
        <v>57796</v>
      </c>
      <c r="L18" s="51">
        <v>15140</v>
      </c>
      <c r="M18" s="45">
        <v>30345</v>
      </c>
      <c r="N18" s="50"/>
    </row>
    <row r="19" spans="1:14" ht="12.75">
      <c r="A19" s="29"/>
      <c r="B19" s="43" t="s">
        <v>20</v>
      </c>
      <c r="C19" s="9"/>
      <c r="D19" s="31">
        <v>6724</v>
      </c>
      <c r="E19" s="32">
        <v>13654</v>
      </c>
      <c r="F19" s="33">
        <v>20241</v>
      </c>
      <c r="G19" s="34">
        <v>27121</v>
      </c>
      <c r="H19" s="33">
        <v>6798</v>
      </c>
      <c r="I19" s="32">
        <v>13568</v>
      </c>
      <c r="J19" s="33">
        <v>20425</v>
      </c>
      <c r="K19" s="34">
        <v>27440</v>
      </c>
      <c r="L19" s="51">
        <v>7111</v>
      </c>
      <c r="M19" s="32">
        <v>14508</v>
      </c>
      <c r="N19" s="50"/>
    </row>
    <row r="20" spans="1:14" ht="12.75">
      <c r="A20" s="29"/>
      <c r="B20" s="43" t="s">
        <v>21</v>
      </c>
      <c r="C20" s="52"/>
      <c r="D20" s="31">
        <v>4314</v>
      </c>
      <c r="E20" s="32">
        <v>8719</v>
      </c>
      <c r="F20" s="33">
        <v>13120</v>
      </c>
      <c r="G20" s="34">
        <v>17506</v>
      </c>
      <c r="H20" s="33">
        <v>4552</v>
      </c>
      <c r="I20" s="32">
        <v>9133</v>
      </c>
      <c r="J20" s="33">
        <v>13596</v>
      </c>
      <c r="K20" s="34">
        <v>18102</v>
      </c>
      <c r="L20" s="51">
        <v>4690</v>
      </c>
      <c r="M20" s="32">
        <v>9451</v>
      </c>
      <c r="N20" s="50"/>
    </row>
    <row r="21" spans="1:14" ht="12.75">
      <c r="A21" s="29"/>
      <c r="B21" s="43" t="s">
        <v>22</v>
      </c>
      <c r="C21" s="52"/>
      <c r="D21" s="31">
        <v>1225</v>
      </c>
      <c r="E21" s="32">
        <v>2266</v>
      </c>
      <c r="F21" s="33">
        <v>3215</v>
      </c>
      <c r="G21" s="34">
        <v>4249</v>
      </c>
      <c r="H21" s="33">
        <v>1159</v>
      </c>
      <c r="I21" s="32">
        <v>2229</v>
      </c>
      <c r="J21" s="33">
        <v>3570</v>
      </c>
      <c r="K21" s="34">
        <v>5395</v>
      </c>
      <c r="L21" s="51">
        <v>1593</v>
      </c>
      <c r="M21" s="32">
        <v>2999</v>
      </c>
      <c r="N21" s="50"/>
    </row>
    <row r="22" spans="1:14" ht="12.75">
      <c r="A22" s="36"/>
      <c r="B22" s="53" t="s">
        <v>23</v>
      </c>
      <c r="C22" s="54"/>
      <c r="D22" s="38">
        <v>2223</v>
      </c>
      <c r="E22" s="39">
        <v>4327</v>
      </c>
      <c r="F22" s="40">
        <v>6606</v>
      </c>
      <c r="G22" s="41">
        <v>9607</v>
      </c>
      <c r="H22" s="40">
        <v>1907</v>
      </c>
      <c r="I22" s="39">
        <v>4849</v>
      </c>
      <c r="J22" s="40">
        <v>6947</v>
      </c>
      <c r="K22" s="41">
        <v>10509</v>
      </c>
      <c r="L22" s="42">
        <v>3430</v>
      </c>
      <c r="M22" s="39">
        <v>6458</v>
      </c>
      <c r="N22" s="50"/>
    </row>
    <row r="23" spans="1:14" ht="12.75">
      <c r="A23" s="49"/>
      <c r="B23" s="23"/>
      <c r="C23" s="9"/>
      <c r="D23" s="44"/>
      <c r="E23" s="45"/>
      <c r="F23" s="46"/>
      <c r="G23" s="47"/>
      <c r="H23" s="46"/>
      <c r="I23" s="45"/>
      <c r="J23" s="46"/>
      <c r="K23" s="47"/>
      <c r="L23" s="51"/>
      <c r="M23" s="45"/>
      <c r="N23" s="50"/>
    </row>
    <row r="24" spans="1:13" ht="12.75">
      <c r="A24" s="29"/>
      <c r="B24" s="55" t="s">
        <v>24</v>
      </c>
      <c r="C24" s="9"/>
      <c r="D24" s="56">
        <v>79177</v>
      </c>
      <c r="E24" s="57">
        <v>158809</v>
      </c>
      <c r="F24" s="58">
        <v>239969</v>
      </c>
      <c r="G24" s="59">
        <v>319187</v>
      </c>
      <c r="H24" s="58">
        <v>76563</v>
      </c>
      <c r="I24" s="57">
        <v>154378</v>
      </c>
      <c r="J24" s="58">
        <v>232675</v>
      </c>
      <c r="K24" s="59">
        <v>309333</v>
      </c>
      <c r="L24" s="60">
        <v>74580</v>
      </c>
      <c r="M24" s="57">
        <v>155797</v>
      </c>
    </row>
    <row r="25" spans="1:13" ht="12.75">
      <c r="A25" s="29"/>
      <c r="B25" s="55"/>
      <c r="C25" s="9"/>
      <c r="D25" s="44"/>
      <c r="E25" s="45"/>
      <c r="F25" s="46"/>
      <c r="G25" s="47"/>
      <c r="H25" s="46"/>
      <c r="I25" s="45"/>
      <c r="J25" s="46"/>
      <c r="K25" s="47"/>
      <c r="L25" s="50"/>
      <c r="M25" s="45"/>
    </row>
    <row r="26" spans="1:13" ht="12.75">
      <c r="A26" s="29"/>
      <c r="B26" s="61" t="s">
        <v>15</v>
      </c>
      <c r="C26" s="9"/>
      <c r="D26" s="44">
        <v>44499</v>
      </c>
      <c r="E26" s="45">
        <v>91275</v>
      </c>
      <c r="F26" s="46">
        <v>141497</v>
      </c>
      <c r="G26" s="47">
        <v>189418</v>
      </c>
      <c r="H26" s="46">
        <v>45791</v>
      </c>
      <c r="I26" s="45">
        <v>94985</v>
      </c>
      <c r="J26" s="46">
        <v>146533</v>
      </c>
      <c r="K26" s="47">
        <v>195718</v>
      </c>
      <c r="L26" s="51">
        <v>47215</v>
      </c>
      <c r="M26" s="45">
        <v>97154</v>
      </c>
    </row>
    <row r="27" spans="1:13" ht="12.75">
      <c r="A27" s="29"/>
      <c r="B27" s="61" t="s">
        <v>18</v>
      </c>
      <c r="C27" s="9"/>
      <c r="D27" s="44">
        <v>9506</v>
      </c>
      <c r="E27" s="45">
        <v>22044</v>
      </c>
      <c r="F27" s="46">
        <v>33950</v>
      </c>
      <c r="G27" s="47">
        <v>45859</v>
      </c>
      <c r="H27" s="46">
        <v>10985</v>
      </c>
      <c r="I27" s="45">
        <v>22397</v>
      </c>
      <c r="J27" s="46">
        <v>34263</v>
      </c>
      <c r="K27" s="47">
        <v>46244</v>
      </c>
      <c r="L27" s="51">
        <v>10898</v>
      </c>
      <c r="M27" s="45">
        <v>22594</v>
      </c>
    </row>
    <row r="28" spans="1:13" ht="12.75">
      <c r="A28" s="29"/>
      <c r="B28" s="61" t="s">
        <v>25</v>
      </c>
      <c r="C28" s="9"/>
      <c r="D28" s="44">
        <v>1020</v>
      </c>
      <c r="E28" s="45">
        <v>1924</v>
      </c>
      <c r="F28" s="46">
        <v>4716</v>
      </c>
      <c r="G28" s="47">
        <v>5008</v>
      </c>
      <c r="H28" s="46">
        <v>1185</v>
      </c>
      <c r="I28" s="45">
        <v>2644</v>
      </c>
      <c r="J28" s="46">
        <v>5692</v>
      </c>
      <c r="K28" s="47">
        <v>6632</v>
      </c>
      <c r="L28" s="51">
        <v>908</v>
      </c>
      <c r="M28" s="45">
        <v>2357</v>
      </c>
    </row>
    <row r="29" spans="1:13" ht="12.75">
      <c r="A29" s="29"/>
      <c r="B29" s="61" t="s">
        <v>26</v>
      </c>
      <c r="C29" s="9"/>
      <c r="D29" s="44">
        <v>9701</v>
      </c>
      <c r="E29" s="45">
        <v>18448</v>
      </c>
      <c r="F29" s="46">
        <v>29210</v>
      </c>
      <c r="G29" s="47">
        <v>40258</v>
      </c>
      <c r="H29" s="46">
        <v>10643</v>
      </c>
      <c r="I29" s="45">
        <v>21221</v>
      </c>
      <c r="J29" s="46">
        <v>33080</v>
      </c>
      <c r="K29" s="47">
        <v>45068</v>
      </c>
      <c r="L29" s="51">
        <v>11951</v>
      </c>
      <c r="M29" s="45">
        <v>24096</v>
      </c>
    </row>
    <row r="30" spans="1:13" ht="12.75">
      <c r="A30" s="29"/>
      <c r="B30" s="61" t="s">
        <v>27</v>
      </c>
      <c r="C30" s="9"/>
      <c r="D30" s="44">
        <v>5005</v>
      </c>
      <c r="E30" s="45">
        <v>10163</v>
      </c>
      <c r="F30" s="46">
        <v>16278</v>
      </c>
      <c r="G30" s="47">
        <v>25280</v>
      </c>
      <c r="H30" s="46">
        <v>4795</v>
      </c>
      <c r="I30" s="45">
        <v>9829</v>
      </c>
      <c r="J30" s="46">
        <v>15419</v>
      </c>
      <c r="K30" s="47">
        <v>23121</v>
      </c>
      <c r="L30" s="51">
        <v>4759</v>
      </c>
      <c r="M30" s="45">
        <v>9403</v>
      </c>
    </row>
    <row r="31" spans="1:13" ht="12.75">
      <c r="A31" s="36"/>
      <c r="B31" s="62" t="s">
        <v>28</v>
      </c>
      <c r="C31" s="54"/>
      <c r="D31" s="38">
        <v>428</v>
      </c>
      <c r="E31" s="39">
        <v>1418</v>
      </c>
      <c r="F31" s="40">
        <v>11869</v>
      </c>
      <c r="G31" s="41">
        <v>21507</v>
      </c>
      <c r="H31" s="40">
        <v>2275</v>
      </c>
      <c r="I31" s="39">
        <v>4231</v>
      </c>
      <c r="J31" s="40">
        <v>6809</v>
      </c>
      <c r="K31" s="41">
        <v>8984</v>
      </c>
      <c r="L31" s="42">
        <v>1980</v>
      </c>
      <c r="M31" s="39">
        <v>4316</v>
      </c>
    </row>
    <row r="32" spans="1:13" ht="12.75">
      <c r="A32" s="29"/>
      <c r="B32" s="55"/>
      <c r="C32" s="9"/>
      <c r="D32" s="31"/>
      <c r="E32" s="32"/>
      <c r="F32" s="33"/>
      <c r="G32" s="34"/>
      <c r="H32" s="33"/>
      <c r="I32" s="32"/>
      <c r="J32" s="33"/>
      <c r="K32" s="34"/>
      <c r="L32" s="51"/>
      <c r="M32" s="32"/>
    </row>
    <row r="33" spans="1:13" ht="12.75">
      <c r="A33" s="49"/>
      <c r="B33" s="63" t="s">
        <v>29</v>
      </c>
      <c r="C33" s="9"/>
      <c r="D33" s="56">
        <v>70159</v>
      </c>
      <c r="E33" s="57">
        <v>145272</v>
      </c>
      <c r="F33" s="58">
        <v>237520</v>
      </c>
      <c r="G33" s="59">
        <v>327330</v>
      </c>
      <c r="H33" s="58">
        <v>75674</v>
      </c>
      <c r="I33" s="57">
        <v>155307</v>
      </c>
      <c r="J33" s="58">
        <v>241796</v>
      </c>
      <c r="K33" s="59">
        <v>325767</v>
      </c>
      <c r="L33" s="60">
        <v>77711</v>
      </c>
      <c r="M33" s="57">
        <v>159920</v>
      </c>
    </row>
    <row r="34" spans="1:13" ht="12.75">
      <c r="A34" s="29"/>
      <c r="B34" s="23"/>
      <c r="C34" s="9"/>
      <c r="D34" s="44"/>
      <c r="E34" s="45"/>
      <c r="F34" s="46"/>
      <c r="G34" s="47"/>
      <c r="H34" s="46"/>
      <c r="I34" s="45"/>
      <c r="J34" s="46"/>
      <c r="K34" s="47"/>
      <c r="L34" s="50"/>
      <c r="M34" s="45"/>
    </row>
    <row r="35" spans="1:13" ht="12.75">
      <c r="A35" s="49"/>
      <c r="B35" s="63" t="s">
        <v>30</v>
      </c>
      <c r="C35" s="9"/>
      <c r="D35" s="64">
        <v>2534</v>
      </c>
      <c r="E35" s="65">
        <v>8767</v>
      </c>
      <c r="F35" s="66">
        <v>12853</v>
      </c>
      <c r="G35" s="67">
        <v>24679</v>
      </c>
      <c r="H35" s="66">
        <v>8888</v>
      </c>
      <c r="I35" s="65">
        <v>18756</v>
      </c>
      <c r="J35" s="66">
        <v>29173</v>
      </c>
      <c r="K35" s="67">
        <v>41561</v>
      </c>
      <c r="L35" s="68">
        <v>10349</v>
      </c>
      <c r="M35" s="65">
        <v>20039</v>
      </c>
    </row>
    <row r="36" spans="1:13" ht="12.75">
      <c r="A36" s="29"/>
      <c r="B36" s="23"/>
      <c r="C36" s="30"/>
      <c r="D36" s="44"/>
      <c r="E36" s="45"/>
      <c r="F36" s="46"/>
      <c r="G36" s="47"/>
      <c r="H36" s="46"/>
      <c r="I36" s="45"/>
      <c r="J36" s="46"/>
      <c r="K36" s="47"/>
      <c r="L36" s="68"/>
      <c r="M36" s="45"/>
    </row>
    <row r="37" spans="1:13" ht="12.75">
      <c r="A37" s="69" t="s">
        <v>31</v>
      </c>
      <c r="B37" s="23"/>
      <c r="C37" s="30"/>
      <c r="D37" s="70">
        <v>151870</v>
      </c>
      <c r="E37" s="71">
        <v>312848</v>
      </c>
      <c r="F37" s="72">
        <v>490342</v>
      </c>
      <c r="G37" s="73">
        <v>671196</v>
      </c>
      <c r="H37" s="72">
        <v>161125</v>
      </c>
      <c r="I37" s="71">
        <v>328441</v>
      </c>
      <c r="J37" s="72">
        <v>503644</v>
      </c>
      <c r="K37" s="73">
        <v>676661</v>
      </c>
      <c r="L37" s="68">
        <v>162640</v>
      </c>
      <c r="M37" s="71">
        <v>335756</v>
      </c>
    </row>
    <row r="38" spans="1:13" ht="12.75">
      <c r="A38" s="29"/>
      <c r="B38" s="23"/>
      <c r="C38" s="30"/>
      <c r="D38" s="31"/>
      <c r="E38" s="32"/>
      <c r="F38" s="33"/>
      <c r="G38" s="34"/>
      <c r="H38" s="33"/>
      <c r="I38" s="32"/>
      <c r="J38" s="33"/>
      <c r="K38" s="34"/>
      <c r="L38" s="35"/>
      <c r="M38" s="32"/>
    </row>
    <row r="39" spans="1:13" ht="12.75">
      <c r="A39" s="74"/>
      <c r="B39" s="61"/>
      <c r="C39" s="61" t="s">
        <v>32</v>
      </c>
      <c r="D39" s="31">
        <v>-21485</v>
      </c>
      <c r="E39" s="32">
        <v>-43707</v>
      </c>
      <c r="F39" s="33">
        <v>-69231</v>
      </c>
      <c r="G39" s="34">
        <v>-91102</v>
      </c>
      <c r="H39" s="33">
        <v>-20369</v>
      </c>
      <c r="I39" s="32">
        <v>-40659</v>
      </c>
      <c r="J39" s="33">
        <v>-65376</v>
      </c>
      <c r="K39" s="34">
        <v>-86244</v>
      </c>
      <c r="L39" s="35">
        <v>-19187</v>
      </c>
      <c r="M39" s="32">
        <v>-38557</v>
      </c>
    </row>
    <row r="40" spans="1:13" ht="12.75">
      <c r="A40" s="74"/>
      <c r="B40" s="61"/>
      <c r="C40" s="61" t="s">
        <v>33</v>
      </c>
      <c r="D40" s="31">
        <v>-8095</v>
      </c>
      <c r="E40" s="32">
        <v>-18195</v>
      </c>
      <c r="F40" s="33">
        <v>-37354</v>
      </c>
      <c r="G40" s="34">
        <v>-59714</v>
      </c>
      <c r="H40" s="33">
        <v>-8185</v>
      </c>
      <c r="I40" s="32">
        <v>-18310</v>
      </c>
      <c r="J40" s="33">
        <v>-28918</v>
      </c>
      <c r="K40" s="34">
        <v>-41957</v>
      </c>
      <c r="L40" s="35">
        <v>-9749</v>
      </c>
      <c r="M40" s="32">
        <v>-18419</v>
      </c>
    </row>
    <row r="41" spans="1:13" ht="12.75">
      <c r="A41" s="75"/>
      <c r="B41" s="62"/>
      <c r="C41" s="76" t="s">
        <v>34</v>
      </c>
      <c r="D41" s="38">
        <v>-6284</v>
      </c>
      <c r="E41" s="39">
        <v>-13707</v>
      </c>
      <c r="F41" s="40">
        <v>-21161</v>
      </c>
      <c r="G41" s="77">
        <v>-32737</v>
      </c>
      <c r="H41" s="40">
        <v>-11051</v>
      </c>
      <c r="I41" s="39">
        <v>-24028</v>
      </c>
      <c r="J41" s="40">
        <v>-35623</v>
      </c>
      <c r="K41" s="41">
        <v>-52984</v>
      </c>
      <c r="L41" s="42">
        <v>-11021</v>
      </c>
      <c r="M41" s="39">
        <v>-22444</v>
      </c>
    </row>
    <row r="42" spans="1:13" ht="12.75">
      <c r="A42" s="78"/>
      <c r="B42" s="61" t="s">
        <v>35</v>
      </c>
      <c r="C42" s="61"/>
      <c r="D42" s="31">
        <v>-35864</v>
      </c>
      <c r="E42" s="32">
        <v>-75609</v>
      </c>
      <c r="F42" s="33">
        <v>-127746</v>
      </c>
      <c r="G42" s="79">
        <v>-183553</v>
      </c>
      <c r="H42" s="33">
        <v>-39605</v>
      </c>
      <c r="I42" s="32">
        <v>-82997</v>
      </c>
      <c r="J42" s="33">
        <v>-129917</v>
      </c>
      <c r="K42" s="34">
        <v>-181185</v>
      </c>
      <c r="L42" s="35">
        <v>-39957</v>
      </c>
      <c r="M42" s="32">
        <f>SUM(M39:M41)</f>
        <v>-79420</v>
      </c>
    </row>
    <row r="43" spans="1:13" ht="12.75">
      <c r="A43" s="78"/>
      <c r="B43" s="61" t="s">
        <v>36</v>
      </c>
      <c r="C43" s="61"/>
      <c r="D43" s="31">
        <v>-21500</v>
      </c>
      <c r="E43" s="32">
        <v>-43823</v>
      </c>
      <c r="F43" s="33">
        <v>-66143</v>
      </c>
      <c r="G43" s="34">
        <v>-95253</v>
      </c>
      <c r="H43" s="33">
        <v>-26636</v>
      </c>
      <c r="I43" s="32">
        <v>-53503</v>
      </c>
      <c r="J43" s="33">
        <v>-77069</v>
      </c>
      <c r="K43" s="34">
        <v>-120176</v>
      </c>
      <c r="L43" s="35">
        <v>-23053</v>
      </c>
      <c r="M43" s="32">
        <v>-48531</v>
      </c>
    </row>
    <row r="44" spans="1:13" ht="12.75">
      <c r="A44" s="78"/>
      <c r="B44" s="61" t="s">
        <v>37</v>
      </c>
      <c r="C44" s="61"/>
      <c r="D44" s="31">
        <v>-29216</v>
      </c>
      <c r="E44" s="32">
        <v>-60734</v>
      </c>
      <c r="F44" s="33">
        <v>-90783</v>
      </c>
      <c r="G44" s="34">
        <v>-122249</v>
      </c>
      <c r="H44" s="33">
        <v>-28349</v>
      </c>
      <c r="I44" s="32">
        <v>-57168</v>
      </c>
      <c r="J44" s="33">
        <v>-85586</v>
      </c>
      <c r="K44" s="34">
        <v>-115595</v>
      </c>
      <c r="L44" s="35">
        <v>-27953</v>
      </c>
      <c r="M44" s="32">
        <v>-55637</v>
      </c>
    </row>
    <row r="45" spans="1:13" ht="12.75">
      <c r="A45" s="75"/>
      <c r="B45" s="62" t="s">
        <v>38</v>
      </c>
      <c r="C45" s="76"/>
      <c r="D45" s="38">
        <v>-30444</v>
      </c>
      <c r="E45" s="39">
        <v>-64608</v>
      </c>
      <c r="F45" s="40">
        <v>-97635</v>
      </c>
      <c r="G45" s="77">
        <v>-133750</v>
      </c>
      <c r="H45" s="40">
        <v>-31892</v>
      </c>
      <c r="I45" s="39">
        <v>-63195</v>
      </c>
      <c r="J45" s="40">
        <v>-93673</v>
      </c>
      <c r="K45" s="41">
        <v>-131393</v>
      </c>
      <c r="L45" s="42">
        <v>-30695</v>
      </c>
      <c r="M45" s="39">
        <v>-63467</v>
      </c>
    </row>
    <row r="46" spans="1:13" ht="12.75">
      <c r="A46" s="78"/>
      <c r="B46" s="61"/>
      <c r="C46" s="61"/>
      <c r="D46" s="31"/>
      <c r="E46" s="32"/>
      <c r="F46" s="33"/>
      <c r="G46" s="34"/>
      <c r="H46" s="33"/>
      <c r="I46" s="32"/>
      <c r="J46" s="33"/>
      <c r="K46" s="34"/>
      <c r="L46" s="35"/>
      <c r="M46" s="32"/>
    </row>
    <row r="47" spans="1:13" ht="12.75">
      <c r="A47" s="69"/>
      <c r="B47" s="63" t="s">
        <v>39</v>
      </c>
      <c r="C47" s="61"/>
      <c r="D47" s="64">
        <v>-117024</v>
      </c>
      <c r="E47" s="65">
        <v>-244774</v>
      </c>
      <c r="F47" s="66">
        <v>-382307</v>
      </c>
      <c r="G47" s="67">
        <v>-534805</v>
      </c>
      <c r="H47" s="66">
        <v>-126482</v>
      </c>
      <c r="I47" s="65">
        <v>-256863</v>
      </c>
      <c r="J47" s="66">
        <v>-386245</v>
      </c>
      <c r="K47" s="67">
        <v>-548349</v>
      </c>
      <c r="L47" s="68">
        <v>-121658</v>
      </c>
      <c r="M47" s="65">
        <v>-247055</v>
      </c>
    </row>
    <row r="48" spans="1:13" ht="12.75">
      <c r="A48" s="80"/>
      <c r="B48" s="62"/>
      <c r="C48" s="62"/>
      <c r="D48" s="81"/>
      <c r="E48" s="39"/>
      <c r="F48" s="40"/>
      <c r="G48" s="41"/>
      <c r="H48" s="40"/>
      <c r="I48" s="39"/>
      <c r="J48" s="40"/>
      <c r="K48" s="41"/>
      <c r="L48" s="42"/>
      <c r="M48" s="39"/>
    </row>
    <row r="49" spans="1:15" s="84" customFormat="1" ht="12.75">
      <c r="A49" s="69" t="s">
        <v>40</v>
      </c>
      <c r="B49" s="61"/>
      <c r="C49" s="61"/>
      <c r="D49" s="70">
        <v>34846</v>
      </c>
      <c r="E49" s="71">
        <v>68074</v>
      </c>
      <c r="F49" s="72">
        <v>108035</v>
      </c>
      <c r="G49" s="73">
        <v>136391</v>
      </c>
      <c r="H49" s="72">
        <v>34643</v>
      </c>
      <c r="I49" s="71">
        <v>71578</v>
      </c>
      <c r="J49" s="72">
        <v>117399</v>
      </c>
      <c r="K49" s="73">
        <v>128312</v>
      </c>
      <c r="L49" s="82">
        <v>40982</v>
      </c>
      <c r="M49" s="71">
        <v>88701</v>
      </c>
      <c r="N49" s="83"/>
      <c r="O49" s="83"/>
    </row>
    <row r="50" spans="1:13" ht="12.75">
      <c r="A50" s="74"/>
      <c r="B50" s="61"/>
      <c r="C50" s="61"/>
      <c r="D50" s="31"/>
      <c r="E50" s="32"/>
      <c r="F50" s="33"/>
      <c r="G50" s="34"/>
      <c r="H50" s="33"/>
      <c r="I50" s="32"/>
      <c r="J50" s="33"/>
      <c r="K50" s="34"/>
      <c r="L50" s="51"/>
      <c r="M50" s="32"/>
    </row>
    <row r="51" spans="1:13" ht="12.75">
      <c r="A51" s="78"/>
      <c r="B51" s="61" t="s">
        <v>41</v>
      </c>
      <c r="C51" s="85"/>
      <c r="D51" s="31">
        <v>-7736</v>
      </c>
      <c r="E51" s="32">
        <v>-16249</v>
      </c>
      <c r="F51" s="33">
        <v>-21622</v>
      </c>
      <c r="G51" s="34">
        <v>-25410</v>
      </c>
      <c r="H51" s="33">
        <v>-7161</v>
      </c>
      <c r="I51" s="32">
        <v>-14833</v>
      </c>
      <c r="J51" s="33">
        <v>-23133</v>
      </c>
      <c r="K51" s="34">
        <v>-29969</v>
      </c>
      <c r="L51" s="51">
        <v>-7980</v>
      </c>
      <c r="M51" s="32">
        <v>-12461</v>
      </c>
    </row>
    <row r="52" spans="1:13" ht="12.75">
      <c r="A52" s="78"/>
      <c r="B52" s="61"/>
      <c r="C52" s="61"/>
      <c r="D52" s="31"/>
      <c r="E52" s="32"/>
      <c r="F52" s="33"/>
      <c r="G52" s="34"/>
      <c r="H52" s="33"/>
      <c r="I52" s="32"/>
      <c r="J52" s="33"/>
      <c r="K52" s="34"/>
      <c r="L52" s="51"/>
      <c r="M52" s="32"/>
    </row>
    <row r="53" spans="1:13" ht="12.75">
      <c r="A53" s="75"/>
      <c r="B53" s="62" t="s">
        <v>42</v>
      </c>
      <c r="C53" s="76"/>
      <c r="D53" s="38">
        <v>-26</v>
      </c>
      <c r="E53" s="39">
        <v>443</v>
      </c>
      <c r="F53" s="40">
        <v>321</v>
      </c>
      <c r="G53" s="41">
        <v>703</v>
      </c>
      <c r="H53" s="40">
        <v>60</v>
      </c>
      <c r="I53" s="39">
        <v>521</v>
      </c>
      <c r="J53" s="40">
        <v>457</v>
      </c>
      <c r="K53" s="41">
        <v>934</v>
      </c>
      <c r="L53" s="42">
        <v>12</v>
      </c>
      <c r="M53" s="39">
        <v>545</v>
      </c>
    </row>
    <row r="54" spans="1:13" ht="12.75">
      <c r="A54" s="74"/>
      <c r="B54" s="61"/>
      <c r="C54" s="61"/>
      <c r="D54" s="31"/>
      <c r="E54" s="32"/>
      <c r="F54" s="33"/>
      <c r="G54" s="34"/>
      <c r="H54" s="33"/>
      <c r="I54" s="32"/>
      <c r="J54" s="33"/>
      <c r="K54" s="34"/>
      <c r="L54" s="51"/>
      <c r="M54" s="32"/>
    </row>
    <row r="55" spans="1:13" ht="12.75">
      <c r="A55" s="69" t="s">
        <v>43</v>
      </c>
      <c r="B55" s="61"/>
      <c r="C55" s="61"/>
      <c r="D55" s="56">
        <v>27084</v>
      </c>
      <c r="E55" s="57">
        <v>52268</v>
      </c>
      <c r="F55" s="58">
        <v>86734</v>
      </c>
      <c r="G55" s="59">
        <v>111684</v>
      </c>
      <c r="H55" s="58">
        <v>27542</v>
      </c>
      <c r="I55" s="57">
        <v>57266</v>
      </c>
      <c r="J55" s="58">
        <v>94723</v>
      </c>
      <c r="K55" s="59">
        <v>99277</v>
      </c>
      <c r="L55" s="60">
        <v>33014</v>
      </c>
      <c r="M55" s="57">
        <v>76785</v>
      </c>
    </row>
    <row r="56" spans="1:13" ht="12.75">
      <c r="A56" s="74"/>
      <c r="B56" s="61"/>
      <c r="C56" s="61"/>
      <c r="D56" s="31"/>
      <c r="E56" s="32"/>
      <c r="F56" s="33"/>
      <c r="G56" s="34"/>
      <c r="H56" s="33"/>
      <c r="I56" s="32"/>
      <c r="J56" s="33"/>
      <c r="K56" s="34"/>
      <c r="L56" s="51"/>
      <c r="M56" s="32"/>
    </row>
    <row r="57" spans="1:13" ht="12.75">
      <c r="A57" s="75"/>
      <c r="B57" s="62" t="s">
        <v>44</v>
      </c>
      <c r="C57" s="76"/>
      <c r="D57" s="38">
        <v>-5299</v>
      </c>
      <c r="E57" s="39">
        <v>-9816</v>
      </c>
      <c r="F57" s="40">
        <v>-16834</v>
      </c>
      <c r="G57" s="41">
        <v>-24220</v>
      </c>
      <c r="H57" s="40">
        <v>-8879</v>
      </c>
      <c r="I57" s="39">
        <v>-16831</v>
      </c>
      <c r="J57" s="40">
        <v>-24855</v>
      </c>
      <c r="K57" s="41">
        <v>-26221</v>
      </c>
      <c r="L57" s="42">
        <v>-7426</v>
      </c>
      <c r="M57" s="39">
        <v>-16885</v>
      </c>
    </row>
    <row r="58" spans="1:13" ht="12.75">
      <c r="A58" s="74"/>
      <c r="B58" s="61"/>
      <c r="C58" s="61"/>
      <c r="D58" s="31"/>
      <c r="E58" s="32"/>
      <c r="F58" s="33"/>
      <c r="G58" s="34"/>
      <c r="H58" s="33"/>
      <c r="I58" s="32"/>
      <c r="J58" s="33"/>
      <c r="K58" s="34"/>
      <c r="L58" s="51"/>
      <c r="M58" s="32"/>
    </row>
    <row r="59" spans="1:15" s="84" customFormat="1" ht="12.75">
      <c r="A59" s="69" t="s">
        <v>45</v>
      </c>
      <c r="B59" s="63"/>
      <c r="C59" s="63"/>
      <c r="D59" s="86">
        <v>21785</v>
      </c>
      <c r="E59" s="87">
        <v>42452</v>
      </c>
      <c r="F59" s="88">
        <v>69900</v>
      </c>
      <c r="G59" s="89">
        <v>87464</v>
      </c>
      <c r="H59" s="88">
        <v>18663</v>
      </c>
      <c r="I59" s="87">
        <v>40435</v>
      </c>
      <c r="J59" s="88">
        <v>69868</v>
      </c>
      <c r="K59" s="89">
        <v>73056</v>
      </c>
      <c r="L59" s="82">
        <v>25588</v>
      </c>
      <c r="M59" s="87">
        <v>59900</v>
      </c>
      <c r="N59" s="83"/>
      <c r="O59" s="83"/>
    </row>
    <row r="60" spans="1:13" ht="5.25" customHeight="1">
      <c r="A60" s="74"/>
      <c r="B60" s="61"/>
      <c r="C60" s="61"/>
      <c r="D60" s="44"/>
      <c r="E60" s="45"/>
      <c r="F60" s="46"/>
      <c r="G60" s="47"/>
      <c r="H60" s="46"/>
      <c r="I60" s="45"/>
      <c r="J60" s="46"/>
      <c r="K60" s="47"/>
      <c r="L60" s="51"/>
      <c r="M60" s="45"/>
    </row>
    <row r="61" spans="1:13" ht="12.75">
      <c r="A61" s="74"/>
      <c r="B61" s="61"/>
      <c r="C61" s="61"/>
      <c r="D61" s="44"/>
      <c r="E61" s="45"/>
      <c r="F61" s="46"/>
      <c r="G61" s="47"/>
      <c r="H61" s="46"/>
      <c r="I61" s="45"/>
      <c r="J61" s="46"/>
      <c r="K61" s="47"/>
      <c r="L61" s="51"/>
      <c r="M61" s="45"/>
    </row>
    <row r="62" spans="1:15" s="84" customFormat="1" ht="12.75">
      <c r="A62" s="69" t="s">
        <v>46</v>
      </c>
      <c r="B62" s="63"/>
      <c r="C62" s="63"/>
      <c r="D62" s="70">
        <v>18948</v>
      </c>
      <c r="E62" s="71">
        <v>36926</v>
      </c>
      <c r="F62" s="72">
        <v>60297</v>
      </c>
      <c r="G62" s="73">
        <v>75453</v>
      </c>
      <c r="H62" s="72">
        <v>15899</v>
      </c>
      <c r="I62" s="71">
        <v>34165</v>
      </c>
      <c r="J62" s="72">
        <v>59422</v>
      </c>
      <c r="K62" s="73">
        <v>60155</v>
      </c>
      <c r="L62" s="82">
        <v>22172</v>
      </c>
      <c r="M62" s="71">
        <v>53669</v>
      </c>
      <c r="N62" s="83"/>
      <c r="O62" s="83"/>
    </row>
    <row r="63" spans="1:13" ht="12.75">
      <c r="A63" s="74" t="s">
        <v>47</v>
      </c>
      <c r="B63" s="85"/>
      <c r="C63" s="61"/>
      <c r="D63" s="38">
        <v>2837</v>
      </c>
      <c r="E63" s="39">
        <v>5526</v>
      </c>
      <c r="F63" s="40">
        <v>9603</v>
      </c>
      <c r="G63" s="41">
        <v>12011</v>
      </c>
      <c r="H63" s="40">
        <v>2764</v>
      </c>
      <c r="I63" s="39">
        <v>6270</v>
      </c>
      <c r="J63" s="40">
        <v>10446</v>
      </c>
      <c r="K63" s="41">
        <v>12901</v>
      </c>
      <c r="L63" s="42">
        <v>3416</v>
      </c>
      <c r="M63" s="39">
        <v>6231</v>
      </c>
    </row>
    <row r="64" spans="1:13" ht="13.5" thickBot="1">
      <c r="A64" s="90"/>
      <c r="B64" s="91"/>
      <c r="C64" s="92"/>
      <c r="D64" s="93">
        <v>21785</v>
      </c>
      <c r="E64" s="94">
        <v>42452</v>
      </c>
      <c r="F64" s="95">
        <v>69900</v>
      </c>
      <c r="G64" s="96">
        <v>87464</v>
      </c>
      <c r="H64" s="95">
        <v>18663</v>
      </c>
      <c r="I64" s="94">
        <v>40435</v>
      </c>
      <c r="J64" s="95">
        <v>69868</v>
      </c>
      <c r="K64" s="96">
        <v>73056</v>
      </c>
      <c r="L64" s="97">
        <v>25588</v>
      </c>
      <c r="M64" s="94">
        <v>59900</v>
      </c>
    </row>
    <row r="65" spans="1:13" ht="13.5" thickTop="1">
      <c r="A65" s="98"/>
      <c r="B65" s="23"/>
      <c r="C65" s="9"/>
      <c r="D65" s="44"/>
      <c r="E65" s="45"/>
      <c r="F65" s="46"/>
      <c r="G65" s="47"/>
      <c r="H65" s="46"/>
      <c r="I65" s="45"/>
      <c r="J65" s="46"/>
      <c r="K65" s="47"/>
      <c r="L65" s="50"/>
      <c r="M65" s="45"/>
    </row>
    <row r="66" spans="1:13" ht="12.75">
      <c r="A66" s="99" t="s">
        <v>48</v>
      </c>
      <c r="B66" s="100"/>
      <c r="C66" s="101"/>
      <c r="D66" s="31">
        <f aca="true" t="shared" si="0" ref="D66:I66">+D49-D44</f>
        <v>64062</v>
      </c>
      <c r="E66" s="32">
        <f t="shared" si="0"/>
        <v>128808</v>
      </c>
      <c r="F66" s="33">
        <f t="shared" si="0"/>
        <v>198818</v>
      </c>
      <c r="G66" s="34">
        <f t="shared" si="0"/>
        <v>258640</v>
      </c>
      <c r="H66" s="33">
        <f t="shared" si="0"/>
        <v>62992</v>
      </c>
      <c r="I66" s="32">
        <f t="shared" si="0"/>
        <v>128746</v>
      </c>
      <c r="J66" s="33">
        <v>202985</v>
      </c>
      <c r="K66" s="34">
        <f>+K49-K44</f>
        <v>243907</v>
      </c>
      <c r="L66" s="33">
        <f>+L49-L44</f>
        <v>68935</v>
      </c>
      <c r="M66" s="32">
        <f>+M49-M44</f>
        <v>144338</v>
      </c>
    </row>
    <row r="67" spans="1:13" ht="12.75">
      <c r="A67" s="102" t="s">
        <v>49</v>
      </c>
      <c r="B67" s="103"/>
      <c r="C67" s="18"/>
      <c r="D67" s="104">
        <f>D66/D37</f>
        <v>0.42182129452821493</v>
      </c>
      <c r="E67" s="105">
        <f>+E66/E37</f>
        <v>0.41172710070065976</v>
      </c>
      <c r="F67" s="106">
        <f>+F66/F37</f>
        <v>0.4054680202797231</v>
      </c>
      <c r="G67" s="107">
        <f>+G66/G37</f>
        <v>0.385341986543424</v>
      </c>
      <c r="H67" s="106">
        <f>+H66/H37</f>
        <v>0.3909511249030256</v>
      </c>
      <c r="I67" s="105">
        <f>+I66/I37</f>
        <v>0.3919912556593117</v>
      </c>
      <c r="J67" s="106">
        <v>0.403</v>
      </c>
      <c r="K67" s="107">
        <f>+K66/K37</f>
        <v>0.3604567131842976</v>
      </c>
      <c r="L67" s="106">
        <f>+L66/L37</f>
        <v>0.4238502213477619</v>
      </c>
      <c r="M67" s="105">
        <f>+M66/M37</f>
        <v>0.4298895626585973</v>
      </c>
    </row>
    <row r="68" spans="1:9" ht="12.75">
      <c r="A68" s="108"/>
      <c r="E68" s="111"/>
      <c r="F68" s="111"/>
      <c r="G68" s="112"/>
      <c r="I68" s="112"/>
    </row>
    <row r="69" spans="1:6" ht="12.75">
      <c r="A69" s="108"/>
      <c r="F69" s="50"/>
    </row>
    <row r="70" spans="1:3" ht="12.75">
      <c r="A70" s="108"/>
      <c r="B70" s="108"/>
      <c r="C70" s="108"/>
    </row>
    <row r="71" ht="12.75">
      <c r="C71" s="108"/>
    </row>
    <row r="72" ht="12.75">
      <c r="C72" s="109"/>
    </row>
    <row r="73" ht="12.75">
      <c r="C73" s="109"/>
    </row>
    <row r="74" ht="12.75">
      <c r="C74" s="109"/>
    </row>
    <row r="75" ht="12.75">
      <c r="C75" s="109"/>
    </row>
    <row r="76" ht="12.75">
      <c r="C76" s="109"/>
    </row>
    <row r="77" ht="12.75">
      <c r="C77" s="109"/>
    </row>
    <row r="78" ht="12.75">
      <c r="C78" s="109"/>
    </row>
    <row r="79" ht="12.75">
      <c r="C79" s="109"/>
    </row>
    <row r="80" ht="12.75">
      <c r="C80" s="109"/>
    </row>
    <row r="81" ht="12.75">
      <c r="C81" s="109"/>
    </row>
    <row r="82" ht="12.75">
      <c r="C82" s="109"/>
    </row>
    <row r="83" ht="12.75">
      <c r="C83" s="109"/>
    </row>
    <row r="84" ht="12.75">
      <c r="C84" s="109"/>
    </row>
    <row r="85" ht="12.75">
      <c r="C85" s="109"/>
    </row>
    <row r="86" ht="12.75">
      <c r="C86" s="109"/>
    </row>
    <row r="87" ht="12.75">
      <c r="C87" s="109"/>
    </row>
    <row r="88" ht="12.75">
      <c r="C88" s="109"/>
    </row>
    <row r="89" ht="12.75">
      <c r="C89" s="109"/>
    </row>
    <row r="90" ht="12.75">
      <c r="C90" s="109"/>
    </row>
    <row r="91" ht="12.75">
      <c r="C91" s="109"/>
    </row>
    <row r="92" ht="12.75">
      <c r="C92" s="109"/>
    </row>
    <row r="93" ht="12.75">
      <c r="C93" s="109"/>
    </row>
    <row r="94" ht="12.75">
      <c r="C94" s="109"/>
    </row>
    <row r="95" ht="12.75">
      <c r="C95" s="109"/>
    </row>
    <row r="96" ht="12.75">
      <c r="C96" s="109"/>
    </row>
    <row r="97" ht="12.75">
      <c r="C97" s="109"/>
    </row>
    <row r="98" ht="12.75">
      <c r="C98" s="109"/>
    </row>
    <row r="99" ht="12.75">
      <c r="C99" s="109"/>
    </row>
    <row r="100" ht="12.75">
      <c r="C100" s="109"/>
    </row>
    <row r="101" ht="12.75">
      <c r="C101" s="109"/>
    </row>
    <row r="102" ht="12.75">
      <c r="C102" s="109"/>
    </row>
    <row r="103" ht="12.75">
      <c r="C103" s="109"/>
    </row>
    <row r="104" ht="12.75">
      <c r="C104" s="109"/>
    </row>
    <row r="105" ht="12.75">
      <c r="C105" s="109"/>
    </row>
    <row r="106" ht="12.75">
      <c r="C106" s="109"/>
    </row>
    <row r="107" ht="12.75">
      <c r="C107" s="109"/>
    </row>
    <row r="108" ht="12.75">
      <c r="C108" s="109"/>
    </row>
    <row r="109" ht="12.75">
      <c r="C109" s="109"/>
    </row>
    <row r="110" ht="12.75">
      <c r="C110" s="109"/>
    </row>
    <row r="111" ht="12.75">
      <c r="C111" s="109"/>
    </row>
    <row r="112" ht="12.75">
      <c r="C112" s="109"/>
    </row>
    <row r="113" ht="12.75">
      <c r="C113" s="109"/>
    </row>
    <row r="114" ht="12.75">
      <c r="C114" s="109"/>
    </row>
    <row r="115" ht="12.75">
      <c r="C115" s="109"/>
    </row>
    <row r="116" ht="12.75">
      <c r="C116" s="109"/>
    </row>
    <row r="117" ht="12.75">
      <c r="C117" s="109"/>
    </row>
    <row r="118" ht="12.75">
      <c r="C118" s="109"/>
    </row>
    <row r="119" ht="12.75">
      <c r="C119" s="109"/>
    </row>
    <row r="120" ht="12.75">
      <c r="C120" s="109"/>
    </row>
    <row r="121" ht="12.75">
      <c r="C121" s="109"/>
    </row>
  </sheetData>
  <printOptions/>
  <pageMargins left="0.75" right="0.75" top="1" bottom="1" header="0.5" footer="0.5"/>
  <pageSetup horizontalDpi="600" verticalDpi="600" orientation="landscape" paperSize="9" scale="54" r:id="rId1"/>
  <colBreaks count="1" manualBreakCount="1">
    <brk id="7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5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9" sqref="I69"/>
    </sheetView>
  </sheetViews>
  <sheetFormatPr defaultColWidth="9.140625" defaultRowHeight="12.75"/>
  <cols>
    <col min="1" max="2" width="5.7109375" style="118" customWidth="1"/>
    <col min="3" max="3" width="36.57421875" style="118" customWidth="1"/>
    <col min="4" max="6" width="12.7109375" style="118" customWidth="1"/>
    <col min="7" max="7" width="14.00390625" style="118" bestFit="1" customWidth="1"/>
    <col min="8" max="10" width="12.7109375" style="118" customWidth="1"/>
    <col min="11" max="11" width="12.7109375" style="142" customWidth="1"/>
    <col min="12" max="12" width="12.57421875" style="118" customWidth="1"/>
    <col min="13" max="13" width="12.7109375" style="118" customWidth="1"/>
    <col min="14" max="16384" width="9.140625" style="118" customWidth="1"/>
  </cols>
  <sheetData>
    <row r="1" spans="1:13" ht="12.75">
      <c r="A1" s="113" t="s">
        <v>0</v>
      </c>
      <c r="B1" s="114"/>
      <c r="C1" s="115"/>
      <c r="D1" s="116">
        <v>2006</v>
      </c>
      <c r="E1" s="116">
        <v>2006</v>
      </c>
      <c r="F1" s="116">
        <v>2006</v>
      </c>
      <c r="G1" s="117">
        <v>2006</v>
      </c>
      <c r="H1" s="116">
        <v>2007</v>
      </c>
      <c r="I1" s="116">
        <v>2007</v>
      </c>
      <c r="J1" s="116">
        <v>2007</v>
      </c>
      <c r="K1" s="117">
        <v>2007</v>
      </c>
      <c r="L1" s="116">
        <v>2008</v>
      </c>
      <c r="M1" s="116">
        <v>2008</v>
      </c>
    </row>
    <row r="2" spans="1:13" ht="12.75">
      <c r="A2" s="119" t="s">
        <v>50</v>
      </c>
      <c r="B2" s="113"/>
      <c r="C2" s="113"/>
      <c r="D2" s="120" t="s">
        <v>51</v>
      </c>
      <c r="E2" s="121" t="s">
        <v>52</v>
      </c>
      <c r="F2" s="122" t="s">
        <v>53</v>
      </c>
      <c r="G2" s="123" t="s">
        <v>54</v>
      </c>
      <c r="H2" s="121" t="s">
        <v>51</v>
      </c>
      <c r="I2" s="121" t="s">
        <v>52</v>
      </c>
      <c r="J2" s="122" t="s">
        <v>53</v>
      </c>
      <c r="K2" s="123" t="s">
        <v>54</v>
      </c>
      <c r="L2" s="121" t="s">
        <v>51</v>
      </c>
      <c r="M2" s="121" t="s">
        <v>52</v>
      </c>
    </row>
    <row r="3" spans="1:13" ht="12.75">
      <c r="A3" s="119"/>
      <c r="B3" s="113"/>
      <c r="C3" s="113"/>
      <c r="D3" s="120"/>
      <c r="E3" s="121"/>
      <c r="F3" s="121"/>
      <c r="G3" s="124" t="s">
        <v>55</v>
      </c>
      <c r="H3" s="121"/>
      <c r="I3" s="121"/>
      <c r="J3" s="121"/>
      <c r="K3" s="125"/>
      <c r="L3" s="121"/>
      <c r="M3" s="121"/>
    </row>
    <row r="4" spans="1:13" ht="12.75">
      <c r="A4" s="126" t="s">
        <v>7</v>
      </c>
      <c r="B4" s="127"/>
      <c r="C4" s="127"/>
      <c r="D4" s="128" t="s">
        <v>8</v>
      </c>
      <c r="E4" s="129" t="s">
        <v>8</v>
      </c>
      <c r="F4" s="129" t="s">
        <v>8</v>
      </c>
      <c r="G4" s="130" t="s">
        <v>9</v>
      </c>
      <c r="H4" s="131" t="s">
        <v>8</v>
      </c>
      <c r="I4" s="131" t="s">
        <v>8</v>
      </c>
      <c r="J4" s="131" t="s">
        <v>8</v>
      </c>
      <c r="K4" s="130" t="s">
        <v>9</v>
      </c>
      <c r="L4" s="131" t="s">
        <v>8</v>
      </c>
      <c r="M4" s="131" t="s">
        <v>8</v>
      </c>
    </row>
    <row r="5" spans="1:13" ht="8.25" customHeight="1">
      <c r="A5" s="132"/>
      <c r="B5" s="133"/>
      <c r="C5" s="134"/>
      <c r="D5" s="135"/>
      <c r="E5" s="136"/>
      <c r="F5" s="137"/>
      <c r="G5" s="138"/>
      <c r="H5" s="139"/>
      <c r="I5" s="140"/>
      <c r="J5" s="141"/>
      <c r="K5" s="138"/>
      <c r="L5" s="142"/>
      <c r="M5" s="140"/>
    </row>
    <row r="6" spans="1:13" ht="12.75">
      <c r="A6" s="143" t="s">
        <v>56</v>
      </c>
      <c r="B6" s="144"/>
      <c r="C6" s="144"/>
      <c r="D6" s="145"/>
      <c r="E6" s="144"/>
      <c r="F6" s="146"/>
      <c r="G6" s="147"/>
      <c r="H6" s="148"/>
      <c r="I6" s="149"/>
      <c r="J6" s="148"/>
      <c r="K6" s="147"/>
      <c r="L6" s="142"/>
      <c r="M6" s="149"/>
    </row>
    <row r="7" spans="1:13" ht="6.75" customHeight="1">
      <c r="A7" s="149"/>
      <c r="B7" s="144"/>
      <c r="C7" s="144"/>
      <c r="D7" s="150"/>
      <c r="E7" s="151"/>
      <c r="F7" s="152"/>
      <c r="G7" s="153"/>
      <c r="H7" s="154"/>
      <c r="I7" s="155"/>
      <c r="J7" s="154"/>
      <c r="K7" s="153"/>
      <c r="L7" s="142"/>
      <c r="M7" s="155"/>
    </row>
    <row r="8" spans="1:13" ht="12.75">
      <c r="A8" s="144"/>
      <c r="B8" s="156" t="s">
        <v>57</v>
      </c>
      <c r="C8" s="144"/>
      <c r="D8" s="150"/>
      <c r="E8" s="151"/>
      <c r="F8" s="152"/>
      <c r="G8" s="153"/>
      <c r="H8" s="154"/>
      <c r="I8" s="155"/>
      <c r="J8" s="154"/>
      <c r="K8" s="153"/>
      <c r="L8" s="142"/>
      <c r="M8" s="155"/>
    </row>
    <row r="9" spans="1:13" ht="8.25" customHeight="1">
      <c r="A9" s="144"/>
      <c r="B9" s="144"/>
      <c r="C9" s="144"/>
      <c r="D9" s="145"/>
      <c r="E9" s="144"/>
      <c r="F9" s="146"/>
      <c r="G9" s="147"/>
      <c r="H9" s="148"/>
      <c r="I9" s="149"/>
      <c r="J9" s="148"/>
      <c r="K9" s="147"/>
      <c r="L9" s="142"/>
      <c r="M9" s="149"/>
    </row>
    <row r="10" spans="1:13" ht="12.75">
      <c r="A10" s="144"/>
      <c r="B10" s="144"/>
      <c r="C10" s="144" t="s">
        <v>58</v>
      </c>
      <c r="D10" s="157">
        <f>56517-22051</f>
        <v>34466</v>
      </c>
      <c r="E10" s="158">
        <v>41710</v>
      </c>
      <c r="F10" s="159">
        <v>50930</v>
      </c>
      <c r="G10" s="147">
        <v>60207</v>
      </c>
      <c r="H10" s="160">
        <v>83352</v>
      </c>
      <c r="I10" s="161">
        <v>95937</v>
      </c>
      <c r="J10" s="160">
        <v>94190</v>
      </c>
      <c r="K10" s="162">
        <v>47666</v>
      </c>
      <c r="L10" s="163">
        <v>79088</v>
      </c>
      <c r="M10" s="161">
        <v>62661</v>
      </c>
    </row>
    <row r="11" spans="1:13" ht="12.75">
      <c r="A11" s="144"/>
      <c r="B11" s="144"/>
      <c r="C11" s="144" t="s">
        <v>59</v>
      </c>
      <c r="D11" s="157">
        <f>1850+22051</f>
        <v>23901</v>
      </c>
      <c r="E11" s="158">
        <v>15200</v>
      </c>
      <c r="F11" s="159">
        <v>23572</v>
      </c>
      <c r="G11" s="164">
        <v>21064</v>
      </c>
      <c r="H11" s="160">
        <v>8680</v>
      </c>
      <c r="I11" s="161">
        <v>5489</v>
      </c>
      <c r="J11" s="160">
        <v>7543</v>
      </c>
      <c r="K11" s="164">
        <v>63443</v>
      </c>
      <c r="L11" s="163">
        <v>41812</v>
      </c>
      <c r="M11" s="161">
        <v>55773</v>
      </c>
    </row>
    <row r="12" spans="1:13" ht="12.75">
      <c r="A12" s="144"/>
      <c r="B12" s="144"/>
      <c r="C12" s="144" t="s">
        <v>60</v>
      </c>
      <c r="D12" s="157">
        <v>71713</v>
      </c>
      <c r="E12" s="158">
        <v>80668</v>
      </c>
      <c r="F12" s="159">
        <v>83363</v>
      </c>
      <c r="G12" s="164">
        <v>102390</v>
      </c>
      <c r="H12" s="165">
        <v>87414</v>
      </c>
      <c r="I12" s="166">
        <v>94170</v>
      </c>
      <c r="J12" s="160">
        <v>94237</v>
      </c>
      <c r="K12" s="164">
        <v>103576</v>
      </c>
      <c r="L12" s="163">
        <v>94325</v>
      </c>
      <c r="M12" s="161">
        <v>92419</v>
      </c>
    </row>
    <row r="13" spans="1:13" ht="12.75">
      <c r="A13" s="144"/>
      <c r="B13" s="144"/>
      <c r="C13" s="144" t="s">
        <v>61</v>
      </c>
      <c r="D13" s="157">
        <v>10342</v>
      </c>
      <c r="E13" s="158">
        <v>11440</v>
      </c>
      <c r="F13" s="159">
        <v>11113</v>
      </c>
      <c r="G13" s="162">
        <v>10460</v>
      </c>
      <c r="H13" s="160">
        <v>10332</v>
      </c>
      <c r="I13" s="161">
        <v>12177</v>
      </c>
      <c r="J13" s="160">
        <v>10390</v>
      </c>
      <c r="K13" s="162">
        <v>10652</v>
      </c>
      <c r="L13" s="163">
        <v>10882</v>
      </c>
      <c r="M13" s="161">
        <v>10383</v>
      </c>
    </row>
    <row r="14" spans="1:13" ht="12.75">
      <c r="A14" s="144"/>
      <c r="B14" s="144"/>
      <c r="C14" s="144" t="s">
        <v>62</v>
      </c>
      <c r="D14" s="157">
        <v>1122</v>
      </c>
      <c r="E14" s="158">
        <v>2916</v>
      </c>
      <c r="F14" s="159">
        <v>4515</v>
      </c>
      <c r="G14" s="162">
        <v>6735</v>
      </c>
      <c r="H14" s="160">
        <v>7622</v>
      </c>
      <c r="I14" s="161">
        <v>116</v>
      </c>
      <c r="J14" s="160">
        <v>139</v>
      </c>
      <c r="K14" s="162">
        <v>1857</v>
      </c>
      <c r="L14" s="163">
        <v>3430</v>
      </c>
      <c r="M14" s="161">
        <v>1398</v>
      </c>
    </row>
    <row r="15" spans="1:13" ht="12.75">
      <c r="A15" s="167"/>
      <c r="B15" s="167"/>
      <c r="C15" s="167" t="s">
        <v>63</v>
      </c>
      <c r="D15" s="168">
        <v>20981</v>
      </c>
      <c r="E15" s="169">
        <v>23591</v>
      </c>
      <c r="F15" s="170">
        <v>22897</v>
      </c>
      <c r="G15" s="171">
        <v>6825</v>
      </c>
      <c r="H15" s="170">
        <v>26786</v>
      </c>
      <c r="I15" s="169">
        <v>14995</v>
      </c>
      <c r="J15" s="170">
        <v>13506</v>
      </c>
      <c r="K15" s="171">
        <v>4393</v>
      </c>
      <c r="L15" s="172">
        <v>16133</v>
      </c>
      <c r="M15" s="169">
        <v>15830</v>
      </c>
    </row>
    <row r="16" spans="1:13" ht="6.75" customHeight="1">
      <c r="A16" s="144"/>
      <c r="B16" s="144"/>
      <c r="C16" s="144"/>
      <c r="D16" s="157"/>
      <c r="E16" s="158"/>
      <c r="F16" s="159"/>
      <c r="G16" s="162"/>
      <c r="H16" s="160"/>
      <c r="I16" s="161"/>
      <c r="J16" s="160"/>
      <c r="K16" s="162"/>
      <c r="L16" s="163"/>
      <c r="M16" s="161"/>
    </row>
    <row r="17" spans="1:13" ht="12.75">
      <c r="A17" s="144"/>
      <c r="B17" s="156" t="s">
        <v>64</v>
      </c>
      <c r="C17" s="156"/>
      <c r="D17" s="173">
        <v>162525</v>
      </c>
      <c r="E17" s="174">
        <v>175525</v>
      </c>
      <c r="F17" s="175">
        <v>196390</v>
      </c>
      <c r="G17" s="176">
        <v>207681</v>
      </c>
      <c r="H17" s="177">
        <v>224186</v>
      </c>
      <c r="I17" s="178">
        <v>222884</v>
      </c>
      <c r="J17" s="179">
        <v>220005</v>
      </c>
      <c r="K17" s="180">
        <v>231587</v>
      </c>
      <c r="L17" s="181">
        <v>245670</v>
      </c>
      <c r="M17" s="182">
        <v>238464</v>
      </c>
    </row>
    <row r="18" spans="1:13" ht="9" customHeight="1">
      <c r="A18" s="144"/>
      <c r="B18" s="144"/>
      <c r="C18" s="144"/>
      <c r="D18" s="157"/>
      <c r="E18" s="158"/>
      <c r="F18" s="159"/>
      <c r="G18" s="162"/>
      <c r="H18" s="160"/>
      <c r="I18" s="161"/>
      <c r="J18" s="160"/>
      <c r="K18" s="162"/>
      <c r="L18" s="163"/>
      <c r="M18" s="161"/>
    </row>
    <row r="19" spans="1:13" ht="12.75">
      <c r="A19" s="144"/>
      <c r="B19" s="183" t="s">
        <v>65</v>
      </c>
      <c r="C19" s="144"/>
      <c r="D19" s="157"/>
      <c r="E19" s="158"/>
      <c r="F19" s="159"/>
      <c r="G19" s="162"/>
      <c r="H19" s="160"/>
      <c r="I19" s="161"/>
      <c r="J19" s="160"/>
      <c r="K19" s="162"/>
      <c r="L19" s="163"/>
      <c r="M19" s="161"/>
    </row>
    <row r="20" spans="1:13" ht="7.5" customHeight="1">
      <c r="A20" s="144"/>
      <c r="B20" s="144"/>
      <c r="C20" s="144"/>
      <c r="D20" s="157"/>
      <c r="E20" s="158"/>
      <c r="F20" s="159"/>
      <c r="G20" s="162"/>
      <c r="H20" s="160"/>
      <c r="I20" s="161"/>
      <c r="J20" s="160"/>
      <c r="K20" s="162"/>
      <c r="L20" s="163"/>
      <c r="M20" s="161"/>
    </row>
    <row r="21" spans="1:13" ht="12.75">
      <c r="A21" s="144"/>
      <c r="B21" s="144"/>
      <c r="C21" s="144" t="s">
        <v>66</v>
      </c>
      <c r="D21" s="157">
        <v>320889</v>
      </c>
      <c r="E21" s="161">
        <v>327896</v>
      </c>
      <c r="F21" s="160">
        <v>333460</v>
      </c>
      <c r="G21" s="162">
        <v>331740</v>
      </c>
      <c r="H21" s="160">
        <v>330223</v>
      </c>
      <c r="I21" s="161">
        <v>328617</v>
      </c>
      <c r="J21" s="160">
        <v>325377</v>
      </c>
      <c r="K21" s="162">
        <v>337227</v>
      </c>
      <c r="L21" s="163">
        <v>332968</v>
      </c>
      <c r="M21" s="161">
        <v>329371</v>
      </c>
    </row>
    <row r="22" spans="1:13" ht="12.75">
      <c r="A22" s="144"/>
      <c r="B22" s="144"/>
      <c r="C22" s="144" t="s">
        <v>67</v>
      </c>
      <c r="D22" s="157">
        <v>579042</v>
      </c>
      <c r="E22" s="161">
        <v>577588</v>
      </c>
      <c r="F22" s="160">
        <v>561093</v>
      </c>
      <c r="G22" s="162">
        <v>550900</v>
      </c>
      <c r="H22" s="160">
        <v>534857</v>
      </c>
      <c r="I22" s="161">
        <v>526993</v>
      </c>
      <c r="J22" s="160">
        <v>522007</v>
      </c>
      <c r="K22" s="162">
        <v>534731</v>
      </c>
      <c r="L22" s="163">
        <v>526433</v>
      </c>
      <c r="M22" s="161">
        <v>516669</v>
      </c>
    </row>
    <row r="23" spans="1:13" ht="12.75">
      <c r="A23" s="144"/>
      <c r="B23" s="144"/>
      <c r="C23" s="144" t="s">
        <v>68</v>
      </c>
      <c r="D23" s="157">
        <v>4837</v>
      </c>
      <c r="E23" s="161">
        <v>5306</v>
      </c>
      <c r="F23" s="160">
        <v>5184</v>
      </c>
      <c r="G23" s="162">
        <v>5771</v>
      </c>
      <c r="H23" s="160">
        <v>4122</v>
      </c>
      <c r="I23" s="161">
        <v>4520</v>
      </c>
      <c r="J23" s="160">
        <v>4455</v>
      </c>
      <c r="K23" s="162">
        <v>4936</v>
      </c>
      <c r="L23" s="163">
        <v>4948</v>
      </c>
      <c r="M23" s="161">
        <v>3340</v>
      </c>
    </row>
    <row r="24" spans="1:13" ht="12.75">
      <c r="A24" s="144"/>
      <c r="B24" s="144"/>
      <c r="C24" s="144" t="s">
        <v>59</v>
      </c>
      <c r="D24" s="157">
        <v>5872</v>
      </c>
      <c r="E24" s="161">
        <v>5826</v>
      </c>
      <c r="F24" s="160">
        <v>14547</v>
      </c>
      <c r="G24" s="164">
        <v>25928</v>
      </c>
      <c r="H24" s="165">
        <v>25553</v>
      </c>
      <c r="I24" s="166">
        <v>25519</v>
      </c>
      <c r="J24" s="160">
        <v>28664</v>
      </c>
      <c r="K24" s="164">
        <v>25811</v>
      </c>
      <c r="L24" s="163">
        <v>25362</v>
      </c>
      <c r="M24" s="161">
        <v>26155</v>
      </c>
    </row>
    <row r="25" spans="1:13" ht="12.75">
      <c r="A25" s="167"/>
      <c r="B25" s="167"/>
      <c r="C25" s="167" t="s">
        <v>69</v>
      </c>
      <c r="D25" s="168">
        <v>15112</v>
      </c>
      <c r="E25" s="169">
        <v>14602</v>
      </c>
      <c r="F25" s="170">
        <v>10493</v>
      </c>
      <c r="G25" s="184">
        <v>9575</v>
      </c>
      <c r="H25" s="185">
        <v>3430</v>
      </c>
      <c r="I25" s="186">
        <v>1313</v>
      </c>
      <c r="J25" s="170">
        <v>2251</v>
      </c>
      <c r="K25" s="184">
        <v>1286</v>
      </c>
      <c r="L25" s="172">
        <v>708</v>
      </c>
      <c r="M25" s="169">
        <v>480</v>
      </c>
    </row>
    <row r="26" spans="1:13" ht="6.75" customHeight="1">
      <c r="A26" s="144"/>
      <c r="B26" s="144"/>
      <c r="C26" s="144"/>
      <c r="D26" s="157"/>
      <c r="E26" s="158"/>
      <c r="F26" s="159"/>
      <c r="G26" s="162"/>
      <c r="H26" s="160"/>
      <c r="I26" s="161"/>
      <c r="J26" s="160"/>
      <c r="K26" s="162"/>
      <c r="L26" s="163"/>
      <c r="M26" s="161"/>
    </row>
    <row r="27" spans="1:13" ht="12.75">
      <c r="A27" s="144"/>
      <c r="B27" s="156" t="s">
        <v>70</v>
      </c>
      <c r="C27" s="156"/>
      <c r="D27" s="173">
        <v>925752</v>
      </c>
      <c r="E27" s="174">
        <v>931218</v>
      </c>
      <c r="F27" s="175">
        <v>924777</v>
      </c>
      <c r="G27" s="176">
        <v>923914</v>
      </c>
      <c r="H27" s="177">
        <v>898185</v>
      </c>
      <c r="I27" s="178">
        <v>886962</v>
      </c>
      <c r="J27" s="179">
        <v>882754</v>
      </c>
      <c r="K27" s="180">
        <v>903991</v>
      </c>
      <c r="L27" s="181">
        <v>890419</v>
      </c>
      <c r="M27" s="182">
        <v>876015</v>
      </c>
    </row>
    <row r="28" spans="1:13" ht="6.75" customHeight="1">
      <c r="A28" s="144"/>
      <c r="B28" s="144"/>
      <c r="C28" s="144"/>
      <c r="D28" s="157"/>
      <c r="E28" s="158"/>
      <c r="F28" s="159"/>
      <c r="G28" s="162"/>
      <c r="H28" s="160"/>
      <c r="I28" s="161"/>
      <c r="J28" s="160"/>
      <c r="K28" s="162"/>
      <c r="L28" s="163"/>
      <c r="M28" s="161"/>
    </row>
    <row r="29" spans="1:13" ht="13.5" thickBot="1">
      <c r="A29" s="187" t="s">
        <v>71</v>
      </c>
      <c r="B29" s="187"/>
      <c r="C29" s="187"/>
      <c r="D29" s="188">
        <v>1088277</v>
      </c>
      <c r="E29" s="189">
        <v>1106743</v>
      </c>
      <c r="F29" s="190">
        <v>1121167</v>
      </c>
      <c r="G29" s="191">
        <v>1131595</v>
      </c>
      <c r="H29" s="190">
        <v>1122371</v>
      </c>
      <c r="I29" s="189">
        <v>1109846</v>
      </c>
      <c r="J29" s="190">
        <v>1102759</v>
      </c>
      <c r="K29" s="191">
        <v>1135578</v>
      </c>
      <c r="L29" s="192">
        <v>1136089</v>
      </c>
      <c r="M29" s="189">
        <f>+M27+M17</f>
        <v>1114479</v>
      </c>
    </row>
    <row r="30" spans="1:13" ht="13.5" thickTop="1">
      <c r="A30" s="144"/>
      <c r="B30" s="144"/>
      <c r="C30" s="144"/>
      <c r="D30" s="157"/>
      <c r="E30" s="158"/>
      <c r="F30" s="159"/>
      <c r="G30" s="162"/>
      <c r="H30" s="160"/>
      <c r="I30" s="161"/>
      <c r="J30" s="160"/>
      <c r="K30" s="162"/>
      <c r="L30" s="163"/>
      <c r="M30" s="161"/>
    </row>
    <row r="31" spans="1:13" ht="12.75">
      <c r="A31" s="156" t="s">
        <v>72</v>
      </c>
      <c r="B31" s="144"/>
      <c r="C31" s="144"/>
      <c r="D31" s="157"/>
      <c r="E31" s="158"/>
      <c r="F31" s="159"/>
      <c r="G31" s="162"/>
      <c r="H31" s="160"/>
      <c r="I31" s="161"/>
      <c r="J31" s="160"/>
      <c r="K31" s="162"/>
      <c r="L31" s="163"/>
      <c r="M31" s="161"/>
    </row>
    <row r="32" spans="1:13" ht="12.75">
      <c r="A32" s="144"/>
      <c r="B32" s="144"/>
      <c r="C32" s="144"/>
      <c r="D32" s="157"/>
      <c r="E32" s="158"/>
      <c r="F32" s="159"/>
      <c r="G32" s="162"/>
      <c r="H32" s="160"/>
      <c r="I32" s="161"/>
      <c r="J32" s="160"/>
      <c r="K32" s="162"/>
      <c r="L32" s="163"/>
      <c r="M32" s="161"/>
    </row>
    <row r="33" spans="1:13" ht="12.75">
      <c r="A33" s="144"/>
      <c r="B33" s="156" t="s">
        <v>73</v>
      </c>
      <c r="C33" s="144"/>
      <c r="D33" s="157"/>
      <c r="E33" s="158"/>
      <c r="F33" s="159"/>
      <c r="G33" s="162"/>
      <c r="H33" s="160"/>
      <c r="I33" s="161"/>
      <c r="J33" s="160"/>
      <c r="K33" s="162"/>
      <c r="L33" s="163"/>
      <c r="M33" s="161"/>
    </row>
    <row r="34" spans="1:13" ht="6.75" customHeight="1">
      <c r="A34" s="144"/>
      <c r="B34" s="144"/>
      <c r="C34" s="193"/>
      <c r="D34" s="157"/>
      <c r="E34" s="158"/>
      <c r="F34" s="159"/>
      <c r="G34" s="162"/>
      <c r="H34" s="160"/>
      <c r="I34" s="161"/>
      <c r="J34" s="160"/>
      <c r="K34" s="162"/>
      <c r="L34" s="194"/>
      <c r="M34" s="161"/>
    </row>
    <row r="35" spans="1:13" ht="12.75">
      <c r="A35" s="144"/>
      <c r="B35" s="144"/>
      <c r="C35" s="144" t="s">
        <v>74</v>
      </c>
      <c r="D35" s="157">
        <v>20000</v>
      </c>
      <c r="E35" s="158">
        <v>54000</v>
      </c>
      <c r="F35" s="159">
        <v>54000</v>
      </c>
      <c r="G35" s="164">
        <v>77756</v>
      </c>
      <c r="H35" s="160">
        <v>54000</v>
      </c>
      <c r="I35" s="161">
        <v>40000</v>
      </c>
      <c r="J35" s="160">
        <v>40000</v>
      </c>
      <c r="K35" s="164">
        <v>25210</v>
      </c>
      <c r="L35" s="163">
        <v>29486</v>
      </c>
      <c r="M35" s="161">
        <v>9486</v>
      </c>
    </row>
    <row r="36" spans="1:13" ht="12.75">
      <c r="A36" s="144"/>
      <c r="B36" s="144"/>
      <c r="C36" s="144" t="s">
        <v>75</v>
      </c>
      <c r="D36" s="157">
        <v>56567</v>
      </c>
      <c r="E36" s="161">
        <v>45972</v>
      </c>
      <c r="F36" s="160">
        <v>34054</v>
      </c>
      <c r="G36" s="164">
        <v>29903</v>
      </c>
      <c r="H36" s="160">
        <v>41191</v>
      </c>
      <c r="I36" s="161">
        <v>38486</v>
      </c>
      <c r="J36" s="160">
        <v>25534</v>
      </c>
      <c r="K36" s="164">
        <v>44666</v>
      </c>
      <c r="L36" s="163">
        <v>32554</v>
      </c>
      <c r="M36" s="161">
        <v>37412</v>
      </c>
    </row>
    <row r="37" spans="1:13" ht="12.75">
      <c r="A37" s="144"/>
      <c r="B37" s="144"/>
      <c r="C37" s="144" t="s">
        <v>76</v>
      </c>
      <c r="D37" s="157">
        <v>5034</v>
      </c>
      <c r="E37" s="161">
        <v>3879</v>
      </c>
      <c r="F37" s="160">
        <v>5190</v>
      </c>
      <c r="G37" s="164">
        <v>0</v>
      </c>
      <c r="H37" s="160">
        <v>6232</v>
      </c>
      <c r="I37" s="161">
        <v>5425</v>
      </c>
      <c r="J37" s="160">
        <v>6898</v>
      </c>
      <c r="K37" s="164">
        <v>0</v>
      </c>
      <c r="L37" s="163">
        <v>8402</v>
      </c>
      <c r="M37" s="161">
        <v>10065</v>
      </c>
    </row>
    <row r="38" spans="1:13" ht="12.75">
      <c r="A38" s="144"/>
      <c r="B38" s="144"/>
      <c r="C38" s="144" t="s">
        <v>77</v>
      </c>
      <c r="D38" s="157">
        <v>51717</v>
      </c>
      <c r="E38" s="161">
        <v>55996</v>
      </c>
      <c r="F38" s="160">
        <v>56213</v>
      </c>
      <c r="G38" s="164">
        <v>81392</v>
      </c>
      <c r="H38" s="160">
        <v>62099</v>
      </c>
      <c r="I38" s="161">
        <v>68360</v>
      </c>
      <c r="J38" s="160">
        <v>67594</v>
      </c>
      <c r="K38" s="162">
        <v>87989</v>
      </c>
      <c r="L38" s="163">
        <v>69606</v>
      </c>
      <c r="M38" s="161">
        <v>71918</v>
      </c>
    </row>
    <row r="39" spans="1:13" ht="12.75">
      <c r="A39" s="144"/>
      <c r="B39" s="144"/>
      <c r="C39" s="144" t="s">
        <v>78</v>
      </c>
      <c r="D39" s="157">
        <v>45134</v>
      </c>
      <c r="E39" s="161">
        <v>50475</v>
      </c>
      <c r="F39" s="160">
        <v>51885</v>
      </c>
      <c r="G39" s="164">
        <v>110598</v>
      </c>
      <c r="H39" s="160">
        <v>49086</v>
      </c>
      <c r="I39" s="161">
        <v>42411</v>
      </c>
      <c r="J39" s="160">
        <v>37881</v>
      </c>
      <c r="K39" s="162">
        <v>41977</v>
      </c>
      <c r="L39" s="163">
        <v>45903</v>
      </c>
      <c r="M39" s="161">
        <v>41575</v>
      </c>
    </row>
    <row r="40" spans="1:13" ht="12.75">
      <c r="A40" s="144"/>
      <c r="B40" s="144"/>
      <c r="C40" s="144" t="s">
        <v>79</v>
      </c>
      <c r="D40" s="157">
        <v>4718</v>
      </c>
      <c r="E40" s="161">
        <v>5357</v>
      </c>
      <c r="F40" s="160">
        <v>5322</v>
      </c>
      <c r="G40" s="164">
        <v>13004</v>
      </c>
      <c r="H40" s="160">
        <v>10113</v>
      </c>
      <c r="I40" s="161">
        <v>9751</v>
      </c>
      <c r="J40" s="160">
        <v>9428</v>
      </c>
      <c r="K40" s="162">
        <v>20811</v>
      </c>
      <c r="L40" s="163">
        <v>17216</v>
      </c>
      <c r="M40" s="161">
        <v>13936</v>
      </c>
    </row>
    <row r="41" spans="1:13" ht="12.75">
      <c r="A41" s="167"/>
      <c r="B41" s="167"/>
      <c r="C41" s="167" t="s">
        <v>80</v>
      </c>
      <c r="D41" s="168">
        <v>2061</v>
      </c>
      <c r="E41" s="169">
        <v>622</v>
      </c>
      <c r="F41" s="170">
        <v>1466</v>
      </c>
      <c r="G41" s="184">
        <v>1736</v>
      </c>
      <c r="H41" s="170">
        <v>1399</v>
      </c>
      <c r="I41" s="169">
        <v>2346</v>
      </c>
      <c r="J41" s="170">
        <v>3938</v>
      </c>
      <c r="K41" s="184">
        <v>2365</v>
      </c>
      <c r="L41" s="172">
        <v>1675</v>
      </c>
      <c r="M41" s="169">
        <v>3006</v>
      </c>
    </row>
    <row r="42" spans="1:13" ht="6.75" customHeight="1">
      <c r="A42" s="144"/>
      <c r="B42" s="144"/>
      <c r="C42" s="144"/>
      <c r="D42" s="157"/>
      <c r="E42" s="158"/>
      <c r="F42" s="159"/>
      <c r="G42" s="162"/>
      <c r="H42" s="160"/>
      <c r="I42" s="161"/>
      <c r="J42" s="160"/>
      <c r="K42" s="162"/>
      <c r="L42" s="194"/>
      <c r="M42" s="161"/>
    </row>
    <row r="43" spans="1:13" ht="12.75">
      <c r="A43" s="144"/>
      <c r="B43" s="156" t="s">
        <v>81</v>
      </c>
      <c r="C43" s="156"/>
      <c r="D43" s="173">
        <v>185231</v>
      </c>
      <c r="E43" s="174">
        <v>216301</v>
      </c>
      <c r="F43" s="175">
        <v>208130</v>
      </c>
      <c r="G43" s="176">
        <v>314389</v>
      </c>
      <c r="H43" s="179">
        <v>224120</v>
      </c>
      <c r="I43" s="182">
        <v>206779</v>
      </c>
      <c r="J43" s="179">
        <v>191273</v>
      </c>
      <c r="K43" s="195">
        <v>223018</v>
      </c>
      <c r="L43" s="181">
        <v>204842</v>
      </c>
      <c r="M43" s="182">
        <v>187398</v>
      </c>
    </row>
    <row r="44" spans="1:13" ht="7.5" customHeight="1">
      <c r="A44" s="144"/>
      <c r="B44" s="144"/>
      <c r="C44" s="144"/>
      <c r="D44" s="157"/>
      <c r="E44" s="158"/>
      <c r="F44" s="159"/>
      <c r="G44" s="162"/>
      <c r="H44" s="160"/>
      <c r="I44" s="161"/>
      <c r="J44" s="160"/>
      <c r="K44" s="162"/>
      <c r="L44" s="163"/>
      <c r="M44" s="161"/>
    </row>
    <row r="45" spans="1:13" ht="12.75">
      <c r="A45" s="144"/>
      <c r="B45" s="156" t="s">
        <v>82</v>
      </c>
      <c r="C45" s="144"/>
      <c r="D45" s="157"/>
      <c r="E45" s="158"/>
      <c r="F45" s="159"/>
      <c r="G45" s="162"/>
      <c r="H45" s="160"/>
      <c r="I45" s="161"/>
      <c r="J45" s="160"/>
      <c r="K45" s="162"/>
      <c r="L45" s="163"/>
      <c r="M45" s="161"/>
    </row>
    <row r="46" spans="1:13" ht="6" customHeight="1">
      <c r="A46" s="144"/>
      <c r="B46" s="144"/>
      <c r="C46" s="193"/>
      <c r="D46" s="157"/>
      <c r="E46" s="158"/>
      <c r="F46" s="159"/>
      <c r="G46" s="162"/>
      <c r="H46" s="160"/>
      <c r="I46" s="161"/>
      <c r="J46" s="160"/>
      <c r="K46" s="162"/>
      <c r="L46" s="194"/>
      <c r="M46" s="161"/>
    </row>
    <row r="47" spans="1:13" ht="12.75">
      <c r="A47" s="144"/>
      <c r="B47" s="144"/>
      <c r="C47" s="144" t="s">
        <v>74</v>
      </c>
      <c r="D47" s="157">
        <v>239432</v>
      </c>
      <c r="E47" s="158">
        <v>205432</v>
      </c>
      <c r="F47" s="159">
        <v>205432</v>
      </c>
      <c r="G47" s="162">
        <v>185432</v>
      </c>
      <c r="H47" s="160">
        <v>215432</v>
      </c>
      <c r="I47" s="161">
        <v>254432</v>
      </c>
      <c r="J47" s="160">
        <v>254432</v>
      </c>
      <c r="K47" s="162">
        <v>254432</v>
      </c>
      <c r="L47" s="163">
        <v>244946</v>
      </c>
      <c r="M47" s="161">
        <v>320532</v>
      </c>
    </row>
    <row r="48" spans="1:13" ht="12.75">
      <c r="A48" s="144"/>
      <c r="B48" s="144"/>
      <c r="C48" s="144" t="s">
        <v>75</v>
      </c>
      <c r="D48" s="157">
        <v>20230</v>
      </c>
      <c r="E48" s="161">
        <v>24751</v>
      </c>
      <c r="F48" s="160">
        <v>22150</v>
      </c>
      <c r="G48" s="162">
        <v>20697</v>
      </c>
      <c r="H48" s="160">
        <v>55883</v>
      </c>
      <c r="I48" s="161">
        <v>69899</v>
      </c>
      <c r="J48" s="160">
        <v>55961</v>
      </c>
      <c r="K48" s="162">
        <v>55038</v>
      </c>
      <c r="L48" s="163">
        <v>52584</v>
      </c>
      <c r="M48" s="161">
        <v>40486</v>
      </c>
    </row>
    <row r="49" spans="1:13" ht="12.75">
      <c r="A49" s="144"/>
      <c r="B49" s="144"/>
      <c r="C49" s="144" t="s">
        <v>78</v>
      </c>
      <c r="D49" s="157">
        <v>5556</v>
      </c>
      <c r="E49" s="161">
        <v>5404</v>
      </c>
      <c r="F49" s="160">
        <v>7914</v>
      </c>
      <c r="G49" s="162">
        <v>8730</v>
      </c>
      <c r="H49" s="160">
        <v>8527</v>
      </c>
      <c r="I49" s="161">
        <v>6776</v>
      </c>
      <c r="J49" s="160">
        <v>6789</v>
      </c>
      <c r="K49" s="162">
        <v>5797</v>
      </c>
      <c r="L49" s="163">
        <v>2671</v>
      </c>
      <c r="M49" s="161">
        <v>3361</v>
      </c>
    </row>
    <row r="50" spans="1:13" ht="12.75">
      <c r="A50" s="144"/>
      <c r="B50" s="144"/>
      <c r="C50" s="144" t="s">
        <v>79</v>
      </c>
      <c r="D50" s="157">
        <v>3330</v>
      </c>
      <c r="E50" s="161">
        <v>2927</v>
      </c>
      <c r="F50" s="160">
        <v>2554</v>
      </c>
      <c r="G50" s="164">
        <v>3533</v>
      </c>
      <c r="H50" s="160">
        <v>3422</v>
      </c>
      <c r="I50" s="161">
        <v>10349</v>
      </c>
      <c r="J50" s="160">
        <v>10913</v>
      </c>
      <c r="K50" s="162">
        <v>12886</v>
      </c>
      <c r="L50" s="163">
        <v>13786</v>
      </c>
      <c r="M50" s="161">
        <v>5888</v>
      </c>
    </row>
    <row r="51" spans="1:13" ht="12.75">
      <c r="A51" s="167"/>
      <c r="B51" s="167"/>
      <c r="C51" s="167" t="s">
        <v>83</v>
      </c>
      <c r="D51" s="168">
        <v>3613</v>
      </c>
      <c r="E51" s="169">
        <v>3544</v>
      </c>
      <c r="F51" s="170">
        <v>3874</v>
      </c>
      <c r="G51" s="184">
        <v>5647</v>
      </c>
      <c r="H51" s="185">
        <v>3567</v>
      </c>
      <c r="I51" s="186">
        <v>4125</v>
      </c>
      <c r="J51" s="170">
        <v>7005</v>
      </c>
      <c r="K51" s="184">
        <v>2714</v>
      </c>
      <c r="L51" s="172">
        <v>5078</v>
      </c>
      <c r="M51" s="169">
        <f>8242+575</f>
        <v>8817</v>
      </c>
    </row>
    <row r="52" spans="1:13" ht="6.75" customHeight="1">
      <c r="A52" s="144"/>
      <c r="B52" s="144"/>
      <c r="C52" s="193"/>
      <c r="D52" s="196"/>
      <c r="E52" s="197"/>
      <c r="F52" s="198"/>
      <c r="G52" s="199"/>
      <c r="H52" s="200"/>
      <c r="I52" s="201"/>
      <c r="J52" s="200"/>
      <c r="K52" s="199"/>
      <c r="L52" s="194"/>
      <c r="M52" s="201"/>
    </row>
    <row r="53" spans="1:13" ht="12.75">
      <c r="A53" s="193"/>
      <c r="B53" s="156" t="s">
        <v>84</v>
      </c>
      <c r="C53" s="202"/>
      <c r="D53" s="173">
        <v>272161</v>
      </c>
      <c r="E53" s="174">
        <v>242058</v>
      </c>
      <c r="F53" s="175">
        <v>241924</v>
      </c>
      <c r="G53" s="176">
        <v>224039</v>
      </c>
      <c r="H53" s="177">
        <v>286831</v>
      </c>
      <c r="I53" s="178">
        <v>345581</v>
      </c>
      <c r="J53" s="179">
        <v>335100</v>
      </c>
      <c r="K53" s="195">
        <v>330867</v>
      </c>
      <c r="L53" s="181">
        <v>319065</v>
      </c>
      <c r="M53" s="182">
        <v>379084</v>
      </c>
    </row>
    <row r="54" spans="1:13" ht="8.25" customHeight="1">
      <c r="A54" s="193"/>
      <c r="B54" s="193"/>
      <c r="C54" s="193"/>
      <c r="D54" s="157"/>
      <c r="E54" s="158"/>
      <c r="F54" s="159"/>
      <c r="G54" s="162"/>
      <c r="H54" s="160"/>
      <c r="I54" s="161"/>
      <c r="J54" s="160"/>
      <c r="K54" s="162"/>
      <c r="L54" s="163"/>
      <c r="M54" s="161"/>
    </row>
    <row r="55" spans="1:13" ht="12.75">
      <c r="A55" s="156" t="s">
        <v>85</v>
      </c>
      <c r="B55" s="156"/>
      <c r="C55" s="156"/>
      <c r="D55" s="173">
        <v>457392</v>
      </c>
      <c r="E55" s="174">
        <v>458359</v>
      </c>
      <c r="F55" s="175">
        <v>450054</v>
      </c>
      <c r="G55" s="195">
        <v>538428</v>
      </c>
      <c r="H55" s="179">
        <v>510951</v>
      </c>
      <c r="I55" s="182">
        <v>552360</v>
      </c>
      <c r="J55" s="179">
        <v>526373</v>
      </c>
      <c r="K55" s="195">
        <v>553885</v>
      </c>
      <c r="L55" s="181">
        <v>523907</v>
      </c>
      <c r="M55" s="182">
        <v>566482</v>
      </c>
    </row>
    <row r="56" spans="1:13" ht="7.5" customHeight="1">
      <c r="A56" s="144"/>
      <c r="B56" s="144"/>
      <c r="C56" s="144"/>
      <c r="D56" s="157"/>
      <c r="E56" s="158"/>
      <c r="F56" s="159"/>
      <c r="G56" s="162"/>
      <c r="H56" s="160"/>
      <c r="I56" s="161"/>
      <c r="J56" s="160"/>
      <c r="K56" s="162"/>
      <c r="L56" s="163"/>
      <c r="M56" s="161"/>
    </row>
    <row r="57" spans="1:13" ht="12.75">
      <c r="A57" s="156" t="s">
        <v>86</v>
      </c>
      <c r="B57" s="144"/>
      <c r="C57" s="144"/>
      <c r="D57" s="157"/>
      <c r="E57" s="158"/>
      <c r="F57" s="159"/>
      <c r="G57" s="162"/>
      <c r="H57" s="160"/>
      <c r="I57" s="161"/>
      <c r="J57" s="160"/>
      <c r="K57" s="162"/>
      <c r="L57" s="163"/>
      <c r="M57" s="161"/>
    </row>
    <row r="58" spans="1:13" ht="8.25" customHeight="1">
      <c r="A58" s="144"/>
      <c r="B58" s="144"/>
      <c r="C58" s="144"/>
      <c r="D58" s="157"/>
      <c r="E58" s="158"/>
      <c r="F58" s="159"/>
      <c r="G58" s="162"/>
      <c r="H58" s="160"/>
      <c r="I58" s="161"/>
      <c r="J58" s="160"/>
      <c r="K58" s="162"/>
      <c r="L58" s="163"/>
      <c r="M58" s="161"/>
    </row>
    <row r="59" spans="1:13" ht="12.75">
      <c r="A59" s="144"/>
      <c r="B59" s="144"/>
      <c r="C59" s="144" t="s">
        <v>87</v>
      </c>
      <c r="D59" s="157">
        <v>104277</v>
      </c>
      <c r="E59" s="161">
        <v>104277</v>
      </c>
      <c r="F59" s="160">
        <v>104277</v>
      </c>
      <c r="G59" s="162">
        <v>104277</v>
      </c>
      <c r="H59" s="160">
        <v>104277</v>
      </c>
      <c r="I59" s="161">
        <v>104277</v>
      </c>
      <c r="J59" s="160">
        <v>104277</v>
      </c>
      <c r="K59" s="162">
        <v>104275</v>
      </c>
      <c r="L59" s="163">
        <v>104275</v>
      </c>
      <c r="M59" s="161">
        <v>104275</v>
      </c>
    </row>
    <row r="60" spans="1:13" ht="12.75">
      <c r="A60" s="144"/>
      <c r="B60" s="144"/>
      <c r="C60" s="144" t="s">
        <v>88</v>
      </c>
      <c r="D60" s="157">
        <v>27380</v>
      </c>
      <c r="E60" s="161">
        <v>27380</v>
      </c>
      <c r="F60" s="160">
        <v>27380</v>
      </c>
      <c r="G60" s="162">
        <v>27380</v>
      </c>
      <c r="H60" s="160">
        <v>27380</v>
      </c>
      <c r="I60" s="161">
        <v>27380</v>
      </c>
      <c r="J60" s="160">
        <v>27380</v>
      </c>
      <c r="K60" s="162">
        <v>27379</v>
      </c>
      <c r="L60" s="163">
        <v>27379</v>
      </c>
      <c r="M60" s="161">
        <v>27379</v>
      </c>
    </row>
    <row r="61" spans="1:13" ht="12.75">
      <c r="A61" s="144"/>
      <c r="B61" s="144"/>
      <c r="C61" s="144" t="s">
        <v>89</v>
      </c>
      <c r="D61" s="157">
        <v>-1926</v>
      </c>
      <c r="E61" s="161">
        <v>-1926</v>
      </c>
      <c r="F61" s="160">
        <v>-1926</v>
      </c>
      <c r="G61" s="147">
        <v>-1504</v>
      </c>
      <c r="H61" s="160">
        <v>-1504</v>
      </c>
      <c r="I61" s="161">
        <v>-1179</v>
      </c>
      <c r="J61" s="160">
        <v>-1179</v>
      </c>
      <c r="K61" s="147">
        <v>-1179</v>
      </c>
      <c r="L61" s="163">
        <v>-1179</v>
      </c>
      <c r="M61" s="161">
        <v>-1179</v>
      </c>
    </row>
    <row r="62" spans="1:13" ht="12.75">
      <c r="A62" s="144"/>
      <c r="B62" s="144"/>
      <c r="C62" s="144" t="s">
        <v>90</v>
      </c>
      <c r="D62" s="157">
        <v>419062</v>
      </c>
      <c r="E62" s="161">
        <v>437051</v>
      </c>
      <c r="F62" s="160">
        <v>461529</v>
      </c>
      <c r="G62" s="164">
        <v>397360</v>
      </c>
      <c r="H62" s="160">
        <v>414818</v>
      </c>
      <c r="I62" s="161">
        <v>358700</v>
      </c>
      <c r="J62" s="160">
        <v>384314</v>
      </c>
      <c r="K62" s="164">
        <v>385211</v>
      </c>
      <c r="L62" s="163">
        <v>407217</v>
      </c>
      <c r="M62" s="161">
        <v>361662</v>
      </c>
    </row>
    <row r="63" spans="1:13" ht="12.75">
      <c r="A63" s="167"/>
      <c r="B63" s="167"/>
      <c r="C63" s="167" t="s">
        <v>91</v>
      </c>
      <c r="D63" s="168">
        <v>5454</v>
      </c>
      <c r="E63" s="169">
        <v>13358</v>
      </c>
      <c r="F63" s="170">
        <v>9310</v>
      </c>
      <c r="G63" s="184">
        <v>-1474</v>
      </c>
      <c r="H63" s="170">
        <v>-3645</v>
      </c>
      <c r="I63" s="169">
        <v>-4701</v>
      </c>
      <c r="J63" s="170">
        <v>-2025</v>
      </c>
      <c r="K63" s="171">
        <v>-688</v>
      </c>
      <c r="L63" s="172">
        <v>2908</v>
      </c>
      <c r="M63" s="169">
        <v>-11080</v>
      </c>
    </row>
    <row r="64" spans="1:13" ht="12.75">
      <c r="A64" s="144"/>
      <c r="B64" s="156" t="s">
        <v>92</v>
      </c>
      <c r="C64" s="144"/>
      <c r="D64" s="157">
        <v>554247</v>
      </c>
      <c r="E64" s="161">
        <v>580140</v>
      </c>
      <c r="F64" s="160">
        <v>600570</v>
      </c>
      <c r="G64" s="162">
        <v>526039</v>
      </c>
      <c r="H64" s="160">
        <v>541326</v>
      </c>
      <c r="I64" s="161">
        <v>484477</v>
      </c>
      <c r="J64" s="160">
        <v>512767</v>
      </c>
      <c r="K64" s="162">
        <v>514998</v>
      </c>
      <c r="L64" s="163">
        <v>540600</v>
      </c>
      <c r="M64" s="161">
        <v>481057</v>
      </c>
    </row>
    <row r="65" spans="1:13" ht="12.75">
      <c r="A65" s="167"/>
      <c r="B65" s="167"/>
      <c r="C65" s="203" t="s">
        <v>93</v>
      </c>
      <c r="D65" s="168">
        <v>76638</v>
      </c>
      <c r="E65" s="169">
        <v>68244</v>
      </c>
      <c r="F65" s="170">
        <v>70543</v>
      </c>
      <c r="G65" s="184">
        <v>67128</v>
      </c>
      <c r="H65" s="170">
        <v>70094</v>
      </c>
      <c r="I65" s="169">
        <v>73009</v>
      </c>
      <c r="J65" s="170">
        <v>63619</v>
      </c>
      <c r="K65" s="184">
        <v>66695</v>
      </c>
      <c r="L65" s="172">
        <v>71582</v>
      </c>
      <c r="M65" s="169">
        <v>66940</v>
      </c>
    </row>
    <row r="66" spans="1:13" ht="12.75">
      <c r="A66" s="156" t="s">
        <v>94</v>
      </c>
      <c r="B66" s="202"/>
      <c r="C66" s="156"/>
      <c r="D66" s="173">
        <v>630885</v>
      </c>
      <c r="E66" s="182">
        <v>648384</v>
      </c>
      <c r="F66" s="179">
        <v>671113</v>
      </c>
      <c r="G66" s="195">
        <v>593167</v>
      </c>
      <c r="H66" s="179">
        <v>611420</v>
      </c>
      <c r="I66" s="182">
        <v>557486</v>
      </c>
      <c r="J66" s="179">
        <v>576386</v>
      </c>
      <c r="K66" s="195">
        <v>581693</v>
      </c>
      <c r="L66" s="181">
        <v>612182</v>
      </c>
      <c r="M66" s="182">
        <v>547997</v>
      </c>
    </row>
    <row r="67" spans="1:13" ht="8.25" customHeight="1">
      <c r="A67" s="144"/>
      <c r="B67" s="144"/>
      <c r="C67" s="144"/>
      <c r="D67" s="157"/>
      <c r="E67" s="158"/>
      <c r="F67" s="159"/>
      <c r="G67" s="162"/>
      <c r="H67" s="160"/>
      <c r="I67" s="161"/>
      <c r="J67" s="160"/>
      <c r="K67" s="162"/>
      <c r="L67" s="163"/>
      <c r="M67" s="161"/>
    </row>
    <row r="68" spans="1:13" ht="13.5" thickBot="1">
      <c r="A68" s="187" t="s">
        <v>95</v>
      </c>
      <c r="B68" s="187"/>
      <c r="C68" s="187"/>
      <c r="D68" s="188">
        <v>1088277</v>
      </c>
      <c r="E68" s="189">
        <v>1106743</v>
      </c>
      <c r="F68" s="190">
        <v>1121167</v>
      </c>
      <c r="G68" s="191">
        <v>1131595</v>
      </c>
      <c r="H68" s="190">
        <v>1122371</v>
      </c>
      <c r="I68" s="189">
        <v>1109846</v>
      </c>
      <c r="J68" s="190">
        <v>1102759</v>
      </c>
      <c r="K68" s="191">
        <v>1135578</v>
      </c>
      <c r="L68" s="192">
        <v>1136089</v>
      </c>
      <c r="M68" s="189">
        <v>1114479</v>
      </c>
    </row>
    <row r="69" ht="13.5" thickTop="1"/>
    <row r="70" spans="1:11" ht="12.75">
      <c r="A70" s="204" t="s">
        <v>96</v>
      </c>
      <c r="C70" s="146"/>
      <c r="K70" s="200"/>
    </row>
    <row r="71" ht="12.75">
      <c r="A71" s="118" t="s">
        <v>97</v>
      </c>
    </row>
    <row r="72" spans="1:8" ht="12.75">
      <c r="A72" s="205" t="s">
        <v>98</v>
      </c>
      <c r="E72" s="206"/>
      <c r="H72" s="206"/>
    </row>
    <row r="73" spans="5:8" ht="12.75">
      <c r="E73" s="207"/>
      <c r="H73" s="207"/>
    </row>
    <row r="74" spans="5:8" ht="12.75">
      <c r="E74" s="208"/>
      <c r="H74" s="208"/>
    </row>
    <row r="75" spans="5:8" ht="12.75">
      <c r="E75" s="209"/>
      <c r="H75" s="209"/>
    </row>
    <row r="76" spans="5:8" ht="12.75">
      <c r="E76" s="209"/>
      <c r="H76" s="209"/>
    </row>
    <row r="77" spans="5:8" ht="12.75">
      <c r="E77" s="209"/>
      <c r="H77" s="209"/>
    </row>
    <row r="78" spans="5:8" ht="12.75">
      <c r="E78" s="210"/>
      <c r="H78" s="210"/>
    </row>
    <row r="79" spans="5:8" ht="12.75">
      <c r="E79" s="210"/>
      <c r="H79" s="210"/>
    </row>
    <row r="80" spans="5:8" ht="12.75">
      <c r="E80" s="210"/>
      <c r="H80" s="210"/>
    </row>
    <row r="81" spans="5:8" ht="12.75">
      <c r="E81" s="210"/>
      <c r="H81" s="210"/>
    </row>
    <row r="82" spans="5:8" ht="12.75">
      <c r="E82" s="211"/>
      <c r="H82" s="211"/>
    </row>
    <row r="83" spans="5:8" ht="12.75">
      <c r="E83" s="212"/>
      <c r="H83" s="212"/>
    </row>
    <row r="84" spans="5:8" ht="12.75">
      <c r="E84" s="212"/>
      <c r="H84" s="212"/>
    </row>
    <row r="85" spans="5:8" ht="12.75">
      <c r="E85" s="212"/>
      <c r="H85" s="212"/>
    </row>
    <row r="86" spans="5:8" ht="12.75">
      <c r="E86" s="212"/>
      <c r="H86" s="212"/>
    </row>
    <row r="87" spans="5:8" ht="12.75">
      <c r="E87" s="212"/>
      <c r="H87" s="212"/>
    </row>
    <row r="88" spans="5:8" ht="12.75">
      <c r="E88" s="142"/>
      <c r="H88" s="142"/>
    </row>
  </sheetData>
  <printOptions/>
  <pageMargins left="0.75" right="0.75" top="1" bottom="1" header="0.5" footer="0.5"/>
  <pageSetup horizontalDpi="600" verticalDpi="600" orientation="portrait" paperSize="9" scale="49" r:id="rId1"/>
  <rowBreaks count="1" manualBreakCount="1">
    <brk id="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pane xSplit="3" ySplit="4" topLeftCell="I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5" sqref="C55"/>
    </sheetView>
  </sheetViews>
  <sheetFormatPr defaultColWidth="12.57421875" defaultRowHeight="12.75"/>
  <cols>
    <col min="1" max="2" width="3.8515625" style="226" customWidth="1"/>
    <col min="3" max="3" width="58.421875" style="226" customWidth="1"/>
    <col min="4" max="6" width="11.7109375" style="226" customWidth="1"/>
    <col min="7" max="7" width="12.8515625" style="226" bestFit="1" customWidth="1"/>
    <col min="8" max="19" width="11.7109375" style="226" customWidth="1"/>
    <col min="20" max="16384" width="12.57421875" style="226" customWidth="1"/>
  </cols>
  <sheetData>
    <row r="1" spans="1:13" s="216" customFormat="1" ht="12.75">
      <c r="A1" s="213" t="s">
        <v>99</v>
      </c>
      <c r="B1" s="214"/>
      <c r="C1" s="215"/>
      <c r="D1" s="116">
        <v>2006</v>
      </c>
      <c r="E1" s="116">
        <v>2006</v>
      </c>
      <c r="F1" s="116">
        <v>2006</v>
      </c>
      <c r="G1" s="117">
        <v>2006</v>
      </c>
      <c r="H1" s="116">
        <v>2007</v>
      </c>
      <c r="I1" s="116">
        <v>2007</v>
      </c>
      <c r="J1" s="116">
        <v>2007</v>
      </c>
      <c r="K1" s="117">
        <v>2007</v>
      </c>
      <c r="L1" s="116">
        <v>2008</v>
      </c>
      <c r="M1" s="116">
        <v>2008</v>
      </c>
    </row>
    <row r="2" spans="1:13" s="216" customFormat="1" ht="12.75">
      <c r="A2" s="213" t="s">
        <v>100</v>
      </c>
      <c r="B2" s="214"/>
      <c r="C2" s="214"/>
      <c r="D2" s="217" t="s">
        <v>2</v>
      </c>
      <c r="E2" s="121" t="s">
        <v>101</v>
      </c>
      <c r="F2" s="122" t="s">
        <v>102</v>
      </c>
      <c r="G2" s="218" t="s">
        <v>5</v>
      </c>
      <c r="H2" s="122" t="s">
        <v>2</v>
      </c>
      <c r="I2" s="121" t="s">
        <v>101</v>
      </c>
      <c r="J2" s="122" t="s">
        <v>102</v>
      </c>
      <c r="K2" s="218" t="s">
        <v>5</v>
      </c>
      <c r="L2" s="122" t="s">
        <v>2</v>
      </c>
      <c r="M2" s="121" t="s">
        <v>101</v>
      </c>
    </row>
    <row r="3" spans="1:13" s="216" customFormat="1" ht="12.75">
      <c r="A3" s="213"/>
      <c r="B3" s="214"/>
      <c r="C3" s="214"/>
      <c r="D3" s="217"/>
      <c r="E3" s="121"/>
      <c r="F3" s="121"/>
      <c r="G3" s="124" t="s">
        <v>6</v>
      </c>
      <c r="H3" s="121"/>
      <c r="I3" s="121"/>
      <c r="J3" s="121"/>
      <c r="K3" s="218"/>
      <c r="L3" s="121"/>
      <c r="M3" s="121"/>
    </row>
    <row r="4" spans="1:13" s="216" customFormat="1" ht="12.75">
      <c r="A4" s="219" t="s">
        <v>103</v>
      </c>
      <c r="B4" s="220"/>
      <c r="C4" s="220"/>
      <c r="D4" s="221" t="s">
        <v>8</v>
      </c>
      <c r="E4" s="129" t="s">
        <v>8</v>
      </c>
      <c r="F4" s="129" t="s">
        <v>8</v>
      </c>
      <c r="G4" s="222" t="s">
        <v>9</v>
      </c>
      <c r="H4" s="129" t="s">
        <v>8</v>
      </c>
      <c r="I4" s="129" t="s">
        <v>8</v>
      </c>
      <c r="J4" s="129" t="s">
        <v>8</v>
      </c>
      <c r="K4" s="222" t="s">
        <v>9</v>
      </c>
      <c r="L4" s="129" t="s">
        <v>8</v>
      </c>
      <c r="M4" s="129" t="s">
        <v>8</v>
      </c>
    </row>
    <row r="5" spans="1:13" ht="12.75">
      <c r="A5" s="223"/>
      <c r="B5" s="223"/>
      <c r="C5" s="224"/>
      <c r="D5" s="225"/>
      <c r="E5" s="223"/>
      <c r="G5" s="227"/>
      <c r="I5" s="223"/>
      <c r="K5" s="227"/>
      <c r="M5" s="223"/>
    </row>
    <row r="6" spans="1:13" ht="12.75">
      <c r="A6" s="228" t="s">
        <v>104</v>
      </c>
      <c r="B6" s="223"/>
      <c r="C6" s="224"/>
      <c r="D6" s="225"/>
      <c r="E6" s="223"/>
      <c r="G6" s="227"/>
      <c r="I6" s="223"/>
      <c r="K6" s="227"/>
      <c r="M6" s="223"/>
    </row>
    <row r="7" spans="1:13" ht="12.75">
      <c r="A7" s="223"/>
      <c r="B7" s="223"/>
      <c r="C7" s="224"/>
      <c r="D7" s="225"/>
      <c r="E7" s="223"/>
      <c r="G7" s="227"/>
      <c r="I7" s="223"/>
      <c r="K7" s="227"/>
      <c r="M7" s="223"/>
    </row>
    <row r="8" spans="1:13" ht="12.75">
      <c r="A8" s="223"/>
      <c r="B8" s="223"/>
      <c r="C8" s="229" t="s">
        <v>45</v>
      </c>
      <c r="D8" s="230">
        <v>21785</v>
      </c>
      <c r="E8" s="231">
        <v>42452</v>
      </c>
      <c r="F8" s="232">
        <v>69900</v>
      </c>
      <c r="G8" s="233">
        <v>87464</v>
      </c>
      <c r="H8" s="232">
        <v>18663</v>
      </c>
      <c r="I8" s="231">
        <v>40435</v>
      </c>
      <c r="J8" s="232">
        <v>69868</v>
      </c>
      <c r="K8" s="233">
        <v>73056</v>
      </c>
      <c r="L8" s="232">
        <v>25588</v>
      </c>
      <c r="M8" s="231">
        <v>59900</v>
      </c>
    </row>
    <row r="9" spans="1:13" ht="12.75">
      <c r="A9" s="223"/>
      <c r="B9" s="223"/>
      <c r="C9" s="229" t="s">
        <v>37</v>
      </c>
      <c r="D9" s="230">
        <v>29216</v>
      </c>
      <c r="E9" s="231">
        <v>60734</v>
      </c>
      <c r="F9" s="232">
        <v>90783</v>
      </c>
      <c r="G9" s="233">
        <v>122249</v>
      </c>
      <c r="H9" s="232">
        <v>28349</v>
      </c>
      <c r="I9" s="231">
        <v>57168</v>
      </c>
      <c r="J9" s="232">
        <v>85586</v>
      </c>
      <c r="K9" s="233">
        <v>115595</v>
      </c>
      <c r="L9" s="232">
        <v>27953</v>
      </c>
      <c r="M9" s="231">
        <v>55637</v>
      </c>
    </row>
    <row r="10" spans="1:13" ht="12.75">
      <c r="A10" s="223"/>
      <c r="B10" s="223"/>
      <c r="C10" s="229" t="s">
        <v>44</v>
      </c>
      <c r="D10" s="230">
        <v>5299</v>
      </c>
      <c r="E10" s="231">
        <v>9816</v>
      </c>
      <c r="F10" s="232">
        <v>16834</v>
      </c>
      <c r="G10" s="233">
        <v>24220</v>
      </c>
      <c r="H10" s="232">
        <v>8879</v>
      </c>
      <c r="I10" s="231">
        <v>16831</v>
      </c>
      <c r="J10" s="232">
        <v>24855</v>
      </c>
      <c r="K10" s="233">
        <v>26221</v>
      </c>
      <c r="L10" s="232">
        <v>7426</v>
      </c>
      <c r="M10" s="231">
        <v>16885</v>
      </c>
    </row>
    <row r="11" spans="1:13" ht="12.75">
      <c r="A11" s="223"/>
      <c r="B11" s="223"/>
      <c r="C11" s="229" t="s">
        <v>41</v>
      </c>
      <c r="D11" s="230">
        <v>7736</v>
      </c>
      <c r="E11" s="231">
        <v>16249</v>
      </c>
      <c r="F11" s="232">
        <v>21622</v>
      </c>
      <c r="G11" s="233">
        <v>25410</v>
      </c>
      <c r="H11" s="232">
        <v>7161</v>
      </c>
      <c r="I11" s="231">
        <v>14833</v>
      </c>
      <c r="J11" s="232">
        <v>23133</v>
      </c>
      <c r="K11" s="233">
        <v>29969</v>
      </c>
      <c r="L11" s="232">
        <v>7980</v>
      </c>
      <c r="M11" s="231">
        <v>12461</v>
      </c>
    </row>
    <row r="12" spans="1:13" ht="12.75">
      <c r="A12" s="223"/>
      <c r="B12" s="223"/>
      <c r="C12" s="229" t="s">
        <v>42</v>
      </c>
      <c r="D12" s="230">
        <v>26</v>
      </c>
      <c r="E12" s="231">
        <v>-443</v>
      </c>
      <c r="F12" s="232">
        <v>-321</v>
      </c>
      <c r="G12" s="233">
        <v>-703</v>
      </c>
      <c r="H12" s="232">
        <v>-60</v>
      </c>
      <c r="I12" s="231">
        <v>-521</v>
      </c>
      <c r="J12" s="232">
        <v>-457</v>
      </c>
      <c r="K12" s="233">
        <v>-934</v>
      </c>
      <c r="L12" s="232">
        <v>-12</v>
      </c>
      <c r="M12" s="231">
        <v>-545</v>
      </c>
    </row>
    <row r="13" spans="1:13" ht="12.75">
      <c r="A13" s="223"/>
      <c r="B13" s="223"/>
      <c r="C13" s="229" t="s">
        <v>105</v>
      </c>
      <c r="D13" s="230">
        <v>-6868</v>
      </c>
      <c r="E13" s="231">
        <v>-7135</v>
      </c>
      <c r="F13" s="232">
        <v>-11187</v>
      </c>
      <c r="G13" s="234">
        <v>6668</v>
      </c>
      <c r="H13" s="232">
        <v>4986</v>
      </c>
      <c r="I13" s="231">
        <v>11505</v>
      </c>
      <c r="J13" s="232">
        <v>6596</v>
      </c>
      <c r="K13" s="233">
        <v>32489</v>
      </c>
      <c r="L13" s="232">
        <v>-5394</v>
      </c>
      <c r="M13" s="231">
        <v>-15785</v>
      </c>
    </row>
    <row r="14" spans="1:13" ht="12.75">
      <c r="A14" s="223"/>
      <c r="B14" s="223"/>
      <c r="C14" s="229" t="s">
        <v>106</v>
      </c>
      <c r="D14" s="230">
        <v>-4336</v>
      </c>
      <c r="E14" s="231">
        <v>-10575</v>
      </c>
      <c r="F14" s="232">
        <v>-14141</v>
      </c>
      <c r="G14" s="233">
        <v>-19388</v>
      </c>
      <c r="H14" s="232">
        <v>-6646</v>
      </c>
      <c r="I14" s="231">
        <v>-3472</v>
      </c>
      <c r="J14" s="232">
        <v>-7983</v>
      </c>
      <c r="K14" s="233">
        <v>-12343</v>
      </c>
      <c r="L14" s="232">
        <v>-6874</v>
      </c>
      <c r="M14" s="231">
        <v>-9012</v>
      </c>
    </row>
    <row r="15" spans="1:13" ht="12.75">
      <c r="A15" s="223"/>
      <c r="B15" s="223"/>
      <c r="C15" s="229" t="s">
        <v>107</v>
      </c>
      <c r="D15" s="230">
        <v>157</v>
      </c>
      <c r="E15" s="231">
        <v>157</v>
      </c>
      <c r="F15" s="232">
        <v>157</v>
      </c>
      <c r="G15" s="233">
        <v>157</v>
      </c>
      <c r="H15" s="232">
        <v>0</v>
      </c>
      <c r="I15" s="231">
        <v>72</v>
      </c>
      <c r="J15" s="232">
        <v>72</v>
      </c>
      <c r="K15" s="233">
        <v>72</v>
      </c>
      <c r="L15" s="232">
        <v>0</v>
      </c>
      <c r="M15" s="231">
        <v>121</v>
      </c>
    </row>
    <row r="16" spans="1:13" ht="12.75">
      <c r="A16" s="223"/>
      <c r="B16" s="223"/>
      <c r="C16" s="229" t="s">
        <v>108</v>
      </c>
      <c r="D16" s="230">
        <v>-8403</v>
      </c>
      <c r="E16" s="231">
        <v>-16104</v>
      </c>
      <c r="F16" s="232">
        <v>-21322</v>
      </c>
      <c r="G16" s="234">
        <v>-33480</v>
      </c>
      <c r="H16" s="232">
        <v>-7271</v>
      </c>
      <c r="I16" s="231">
        <v>-16782</v>
      </c>
      <c r="J16" s="232">
        <v>-24491</v>
      </c>
      <c r="K16" s="233">
        <v>-32528</v>
      </c>
      <c r="L16" s="232">
        <v>-6540</v>
      </c>
      <c r="M16" s="231">
        <v>-13754</v>
      </c>
    </row>
    <row r="17" spans="1:13" ht="12.75">
      <c r="A17" s="223"/>
      <c r="B17" s="223"/>
      <c r="C17" s="229" t="s">
        <v>109</v>
      </c>
      <c r="D17" s="230">
        <v>675</v>
      </c>
      <c r="E17" s="231">
        <v>1246</v>
      </c>
      <c r="F17" s="232">
        <v>2497</v>
      </c>
      <c r="G17" s="233">
        <v>2002</v>
      </c>
      <c r="H17" s="232">
        <v>1399</v>
      </c>
      <c r="I17" s="231">
        <v>2506</v>
      </c>
      <c r="J17" s="232">
        <v>3929</v>
      </c>
      <c r="K17" s="233">
        <v>5742</v>
      </c>
      <c r="L17" s="232">
        <v>1394</v>
      </c>
      <c r="M17" s="231">
        <v>2846</v>
      </c>
    </row>
    <row r="18" spans="1:13" ht="12.75">
      <c r="A18" s="223"/>
      <c r="B18" s="223"/>
      <c r="C18" s="235" t="s">
        <v>110</v>
      </c>
      <c r="D18" s="236">
        <v>-1703</v>
      </c>
      <c r="E18" s="237">
        <v>-2624</v>
      </c>
      <c r="F18" s="238">
        <v>-4343</v>
      </c>
      <c r="G18" s="239">
        <v>-6797</v>
      </c>
      <c r="H18" s="238">
        <v>1857</v>
      </c>
      <c r="I18" s="237">
        <v>-829</v>
      </c>
      <c r="J18" s="238">
        <v>-4826</v>
      </c>
      <c r="K18" s="239">
        <v>-5999</v>
      </c>
      <c r="L18" s="238">
        <v>-2405</v>
      </c>
      <c r="M18" s="237">
        <v>-6128</v>
      </c>
    </row>
    <row r="19" spans="1:13" ht="1.5" customHeight="1">
      <c r="A19" s="223"/>
      <c r="B19" s="223"/>
      <c r="C19" s="229"/>
      <c r="D19" s="230"/>
      <c r="E19" s="231"/>
      <c r="F19" s="232"/>
      <c r="G19" s="233"/>
      <c r="H19" s="232"/>
      <c r="I19" s="231"/>
      <c r="J19" s="232"/>
      <c r="K19" s="233"/>
      <c r="L19" s="240"/>
      <c r="M19" s="231"/>
    </row>
    <row r="20" spans="1:13" ht="12.75">
      <c r="A20" s="223"/>
      <c r="B20" s="228" t="s">
        <v>111</v>
      </c>
      <c r="C20" s="223"/>
      <c r="D20" s="241">
        <v>43584</v>
      </c>
      <c r="E20" s="242">
        <v>93773</v>
      </c>
      <c r="F20" s="243">
        <v>150479</v>
      </c>
      <c r="G20" s="244">
        <v>207802</v>
      </c>
      <c r="H20" s="243">
        <v>57317</v>
      </c>
      <c r="I20" s="242">
        <v>121746</v>
      </c>
      <c r="J20" s="243">
        <v>176282</v>
      </c>
      <c r="K20" s="244">
        <v>231340</v>
      </c>
      <c r="L20" s="243">
        <v>49116</v>
      </c>
      <c r="M20" s="242">
        <v>102626</v>
      </c>
    </row>
    <row r="21" spans="1:13" ht="12.75">
      <c r="A21" s="223"/>
      <c r="B21" s="223"/>
      <c r="C21" s="229"/>
      <c r="D21" s="230"/>
      <c r="E21" s="231"/>
      <c r="F21" s="232"/>
      <c r="G21" s="233"/>
      <c r="H21" s="232"/>
      <c r="I21" s="231"/>
      <c r="J21" s="232"/>
      <c r="K21" s="233"/>
      <c r="L21" s="232"/>
      <c r="M21" s="231"/>
    </row>
    <row r="22" spans="1:13" ht="12.75">
      <c r="A22" s="228" t="s">
        <v>112</v>
      </c>
      <c r="B22" s="223"/>
      <c r="C22" s="223"/>
      <c r="D22" s="230"/>
      <c r="E22" s="231"/>
      <c r="F22" s="232"/>
      <c r="G22" s="233"/>
      <c r="H22" s="232"/>
      <c r="I22" s="231"/>
      <c r="J22" s="232"/>
      <c r="K22" s="233"/>
      <c r="L22" s="232"/>
      <c r="M22" s="231"/>
    </row>
    <row r="23" spans="1:13" ht="12.75">
      <c r="A23" s="223"/>
      <c r="B23" s="223"/>
      <c r="C23" s="245"/>
      <c r="D23" s="230"/>
      <c r="E23" s="231"/>
      <c r="F23" s="232"/>
      <c r="G23" s="233"/>
      <c r="H23" s="232"/>
      <c r="I23" s="231"/>
      <c r="J23" s="232"/>
      <c r="K23" s="233"/>
      <c r="L23" s="232"/>
      <c r="M23" s="231"/>
    </row>
    <row r="24" spans="1:13" ht="12.75">
      <c r="A24" s="223"/>
      <c r="B24" s="223"/>
      <c r="C24" s="229" t="s">
        <v>113</v>
      </c>
      <c r="D24" s="230">
        <v>-19137</v>
      </c>
      <c r="E24" s="231">
        <v>-44922</v>
      </c>
      <c r="F24" s="232">
        <v>-58929</v>
      </c>
      <c r="G24" s="234">
        <v>-96790</v>
      </c>
      <c r="H24" s="232">
        <v>-9384</v>
      </c>
      <c r="I24" s="231">
        <v>-28268</v>
      </c>
      <c r="J24" s="232">
        <v>-49903</v>
      </c>
      <c r="K24" s="234">
        <v>-103097</v>
      </c>
      <c r="L24" s="232">
        <v>-12619</v>
      </c>
      <c r="M24" s="231">
        <v>-38596</v>
      </c>
    </row>
    <row r="25" spans="1:13" ht="12.75">
      <c r="A25" s="223"/>
      <c r="B25" s="223"/>
      <c r="C25" s="229" t="s">
        <v>114</v>
      </c>
      <c r="D25" s="230">
        <v>-8524</v>
      </c>
      <c r="E25" s="231">
        <v>-10026.960363205684</v>
      </c>
      <c r="F25" s="232">
        <v>-13439.059381761977</v>
      </c>
      <c r="G25" s="234">
        <v>0</v>
      </c>
      <c r="H25" s="232">
        <v>-14969</v>
      </c>
      <c r="I25" s="231">
        <v>-12467</v>
      </c>
      <c r="J25" s="232">
        <v>-9858</v>
      </c>
      <c r="K25" s="234">
        <v>0</v>
      </c>
      <c r="L25" s="232">
        <v>-19530</v>
      </c>
      <c r="M25" s="231">
        <v>-17195</v>
      </c>
    </row>
    <row r="26" spans="1:13" ht="12.75">
      <c r="A26" s="223"/>
      <c r="B26" s="223"/>
      <c r="C26" s="229" t="s">
        <v>115</v>
      </c>
      <c r="D26" s="230">
        <v>-2052</v>
      </c>
      <c r="E26" s="231">
        <v>-25043</v>
      </c>
      <c r="F26" s="232">
        <v>-34879</v>
      </c>
      <c r="G26" s="233">
        <v>-35327</v>
      </c>
      <c r="H26" s="232">
        <v>-62</v>
      </c>
      <c r="I26" s="231">
        <v>-662</v>
      </c>
      <c r="J26" s="232">
        <v>-1835</v>
      </c>
      <c r="K26" s="234">
        <v>-1883</v>
      </c>
      <c r="L26" s="232">
        <v>0</v>
      </c>
      <c r="M26" s="231">
        <v>0</v>
      </c>
    </row>
    <row r="27" spans="1:13" ht="12.75">
      <c r="A27" s="223"/>
      <c r="B27" s="223"/>
      <c r="C27" s="245" t="s">
        <v>116</v>
      </c>
      <c r="D27" s="230">
        <v>22</v>
      </c>
      <c r="E27" s="231">
        <v>29</v>
      </c>
      <c r="F27" s="232">
        <v>373</v>
      </c>
      <c r="G27" s="233">
        <v>379</v>
      </c>
      <c r="H27" s="232">
        <v>485</v>
      </c>
      <c r="I27" s="231">
        <v>485</v>
      </c>
      <c r="J27" s="232">
        <v>485</v>
      </c>
      <c r="K27" s="233">
        <v>485</v>
      </c>
      <c r="L27" s="232">
        <v>0</v>
      </c>
      <c r="M27" s="231">
        <v>0</v>
      </c>
    </row>
    <row r="28" spans="1:13" ht="12.75">
      <c r="A28" s="223"/>
      <c r="B28" s="223"/>
      <c r="C28" s="229" t="s">
        <v>117</v>
      </c>
      <c r="D28" s="230">
        <f>59-301</f>
        <v>-242</v>
      </c>
      <c r="E28" s="231">
        <v>8751</v>
      </c>
      <c r="F28" s="232">
        <v>1753</v>
      </c>
      <c r="G28" s="234">
        <v>-13495</v>
      </c>
      <c r="H28" s="232">
        <f>-2225+17633</f>
        <v>15408</v>
      </c>
      <c r="I28" s="231">
        <v>16446</v>
      </c>
      <c r="J28" s="232">
        <v>14224</v>
      </c>
      <c r="K28" s="233">
        <v>-39491</v>
      </c>
      <c r="L28" s="232">
        <v>22299</v>
      </c>
      <c r="M28" s="231">
        <v>8497</v>
      </c>
    </row>
    <row r="29" spans="1:13" ht="12.75">
      <c r="A29" s="223"/>
      <c r="B29" s="223"/>
      <c r="C29" s="229" t="s">
        <v>118</v>
      </c>
      <c r="D29" s="230">
        <v>0</v>
      </c>
      <c r="E29" s="231">
        <v>0</v>
      </c>
      <c r="F29" s="232">
        <v>0</v>
      </c>
      <c r="G29" s="234">
        <v>0</v>
      </c>
      <c r="H29" s="232">
        <v>0</v>
      </c>
      <c r="I29" s="231">
        <v>0</v>
      </c>
      <c r="J29" s="232">
        <v>0</v>
      </c>
      <c r="K29" s="233">
        <v>0</v>
      </c>
      <c r="L29" s="232">
        <v>1270</v>
      </c>
      <c r="M29" s="231">
        <v>1270</v>
      </c>
    </row>
    <row r="30" spans="1:13" ht="12.75">
      <c r="A30" s="223"/>
      <c r="B30" s="223"/>
      <c r="C30" s="235" t="s">
        <v>119</v>
      </c>
      <c r="D30" s="236">
        <v>807</v>
      </c>
      <c r="E30" s="237">
        <v>4111</v>
      </c>
      <c r="F30" s="238">
        <v>6354</v>
      </c>
      <c r="G30" s="246">
        <v>6913</v>
      </c>
      <c r="H30" s="238">
        <v>1157</v>
      </c>
      <c r="I30" s="237">
        <v>2917</v>
      </c>
      <c r="J30" s="238">
        <v>8307</v>
      </c>
      <c r="K30" s="246">
        <v>9105</v>
      </c>
      <c r="L30" s="238">
        <v>2464</v>
      </c>
      <c r="M30" s="237">
        <v>2690</v>
      </c>
    </row>
    <row r="31" spans="1:13" ht="3.75" customHeight="1">
      <c r="A31" s="223"/>
      <c r="B31" s="223"/>
      <c r="C31" s="229"/>
      <c r="D31" s="230"/>
      <c r="E31" s="231"/>
      <c r="F31" s="232"/>
      <c r="G31" s="233"/>
      <c r="H31" s="232"/>
      <c r="I31" s="231"/>
      <c r="J31" s="232"/>
      <c r="K31" s="233"/>
      <c r="M31" s="231"/>
    </row>
    <row r="32" spans="1:13" ht="12.75">
      <c r="A32" s="223"/>
      <c r="B32" s="228" t="s">
        <v>120</v>
      </c>
      <c r="C32" s="223"/>
      <c r="D32" s="241">
        <f>SUM(D24:D31)</f>
        <v>-29126</v>
      </c>
      <c r="E32" s="242">
        <v>-67100.96036320568</v>
      </c>
      <c r="F32" s="243">
        <v>-98767.05938176198</v>
      </c>
      <c r="G32" s="244">
        <v>-138320</v>
      </c>
      <c r="H32" s="243">
        <f>SUM(H24:H31)</f>
        <v>-7365</v>
      </c>
      <c r="I32" s="242">
        <v>-21549</v>
      </c>
      <c r="J32" s="243">
        <v>-38580</v>
      </c>
      <c r="K32" s="244">
        <v>-134881</v>
      </c>
      <c r="L32" s="243">
        <v>-6116</v>
      </c>
      <c r="M32" s="242">
        <v>-43334</v>
      </c>
    </row>
    <row r="33" spans="1:13" ht="12.75">
      <c r="A33" s="223"/>
      <c r="B33" s="223"/>
      <c r="C33" s="245"/>
      <c r="D33" s="230"/>
      <c r="E33" s="231"/>
      <c r="F33" s="232"/>
      <c r="G33" s="233"/>
      <c r="H33" s="232"/>
      <c r="I33" s="231"/>
      <c r="J33" s="232"/>
      <c r="K33" s="233"/>
      <c r="M33" s="231"/>
    </row>
    <row r="34" spans="1:13" ht="12.75">
      <c r="A34" s="228" t="s">
        <v>121</v>
      </c>
      <c r="B34" s="223"/>
      <c r="C34" s="223"/>
      <c r="D34" s="230"/>
      <c r="E34" s="231"/>
      <c r="F34" s="232"/>
      <c r="G34" s="233"/>
      <c r="H34" s="232"/>
      <c r="I34" s="231"/>
      <c r="J34" s="232"/>
      <c r="K34" s="233"/>
      <c r="L34" s="232"/>
      <c r="M34" s="231"/>
    </row>
    <row r="35" spans="1:13" ht="12.75">
      <c r="A35" s="223"/>
      <c r="B35" s="223"/>
      <c r="C35" s="223"/>
      <c r="D35" s="230"/>
      <c r="E35" s="231"/>
      <c r="F35" s="232"/>
      <c r="G35" s="233"/>
      <c r="H35" s="232"/>
      <c r="I35" s="231"/>
      <c r="J35" s="232"/>
      <c r="K35" s="233"/>
      <c r="L35" s="232"/>
      <c r="M35" s="231"/>
    </row>
    <row r="36" spans="1:13" ht="12.75">
      <c r="A36" s="223"/>
      <c r="B36" s="223"/>
      <c r="C36" s="247" t="s">
        <v>122</v>
      </c>
      <c r="D36" s="230">
        <v>-16</v>
      </c>
      <c r="E36" s="231">
        <v>-58</v>
      </c>
      <c r="F36" s="232">
        <v>-75</v>
      </c>
      <c r="G36" s="233">
        <v>-77</v>
      </c>
      <c r="H36" s="232">
        <v>-76031</v>
      </c>
      <c r="I36" s="231">
        <v>-148807</v>
      </c>
      <c r="J36" s="232">
        <v>-162542</v>
      </c>
      <c r="K36" s="233">
        <v>-162558</v>
      </c>
      <c r="L36" s="232">
        <v>-1</v>
      </c>
      <c r="M36" s="231">
        <v>-77049</v>
      </c>
    </row>
    <row r="37" spans="1:13" ht="12.75">
      <c r="A37" s="223"/>
      <c r="B37" s="223"/>
      <c r="C37" s="247" t="s">
        <v>123</v>
      </c>
      <c r="D37" s="230">
        <v>-8515</v>
      </c>
      <c r="E37" s="231">
        <v>-14556</v>
      </c>
      <c r="F37" s="232">
        <v>-29662</v>
      </c>
      <c r="G37" s="233">
        <v>-35568</v>
      </c>
      <c r="H37" s="232">
        <v>50441</v>
      </c>
      <c r="I37" s="231">
        <v>85703</v>
      </c>
      <c r="J37" s="232">
        <v>58804</v>
      </c>
      <c r="K37" s="233">
        <v>52946</v>
      </c>
      <c r="L37" s="232">
        <v>-12798</v>
      </c>
      <c r="M37" s="231">
        <v>35908</v>
      </c>
    </row>
    <row r="38" spans="1:13" ht="12.75">
      <c r="A38" s="223"/>
      <c r="B38" s="223"/>
      <c r="C38" s="248" t="s">
        <v>124</v>
      </c>
      <c r="D38" s="236">
        <v>-18</v>
      </c>
      <c r="E38" s="237">
        <v>-26</v>
      </c>
      <c r="F38" s="238">
        <v>-26</v>
      </c>
      <c r="G38" s="246">
        <v>491</v>
      </c>
      <c r="H38" s="238">
        <v>0</v>
      </c>
      <c r="I38" s="237">
        <v>386</v>
      </c>
      <c r="J38" s="238">
        <v>386</v>
      </c>
      <c r="K38" s="239">
        <v>391</v>
      </c>
      <c r="L38" s="238">
        <v>0</v>
      </c>
      <c r="M38" s="237"/>
    </row>
    <row r="39" spans="1:13" ht="1.5" customHeight="1">
      <c r="A39" s="223"/>
      <c r="B39" s="223"/>
      <c r="C39" s="229"/>
      <c r="D39" s="230"/>
      <c r="E39" s="231"/>
      <c r="F39" s="232"/>
      <c r="G39" s="233"/>
      <c r="H39" s="232"/>
      <c r="I39" s="231"/>
      <c r="J39" s="232"/>
      <c r="K39" s="233"/>
      <c r="L39" s="232"/>
      <c r="M39" s="231"/>
    </row>
    <row r="40" spans="1:13" ht="12.75">
      <c r="A40" s="223"/>
      <c r="B40" s="228" t="s">
        <v>125</v>
      </c>
      <c r="C40" s="223"/>
      <c r="D40" s="241">
        <v>-8549</v>
      </c>
      <c r="E40" s="242">
        <v>-14640</v>
      </c>
      <c r="F40" s="243">
        <v>-29763</v>
      </c>
      <c r="G40" s="249">
        <v>-35154</v>
      </c>
      <c r="H40" s="243">
        <v>-25590</v>
      </c>
      <c r="I40" s="242">
        <v>-62718</v>
      </c>
      <c r="J40" s="243">
        <v>-103352</v>
      </c>
      <c r="K40" s="244">
        <v>-109221</v>
      </c>
      <c r="L40" s="243">
        <v>-12799</v>
      </c>
      <c r="M40" s="242">
        <v>-41141</v>
      </c>
    </row>
    <row r="41" spans="1:13" ht="7.5" customHeight="1">
      <c r="A41" s="223"/>
      <c r="B41" s="229"/>
      <c r="C41" s="223"/>
      <c r="D41" s="230"/>
      <c r="E41" s="231"/>
      <c r="F41" s="232"/>
      <c r="G41" s="233"/>
      <c r="H41" s="232"/>
      <c r="I41" s="231"/>
      <c r="J41" s="232"/>
      <c r="K41" s="233"/>
      <c r="L41" s="232"/>
      <c r="M41" s="231"/>
    </row>
    <row r="42" spans="1:13" ht="12.75">
      <c r="A42" s="223"/>
      <c r="B42" s="228" t="s">
        <v>126</v>
      </c>
      <c r="C42" s="223"/>
      <c r="D42" s="241">
        <v>4247</v>
      </c>
      <c r="E42" s="242">
        <v>5368</v>
      </c>
      <c r="F42" s="243">
        <v>4671</v>
      </c>
      <c r="G42" s="244">
        <v>1569</v>
      </c>
      <c r="H42" s="243">
        <v>-1217</v>
      </c>
      <c r="I42" s="242">
        <v>-1749</v>
      </c>
      <c r="J42" s="243">
        <v>-367</v>
      </c>
      <c r="K42" s="249">
        <v>221</v>
      </c>
      <c r="L42" s="243">
        <v>1221</v>
      </c>
      <c r="M42" s="242">
        <v>-3156</v>
      </c>
    </row>
    <row r="43" spans="1:13" ht="7.5" customHeight="1">
      <c r="A43" s="223"/>
      <c r="B43" s="223"/>
      <c r="C43" s="245"/>
      <c r="D43" s="241"/>
      <c r="E43" s="242"/>
      <c r="F43" s="243"/>
      <c r="G43" s="249"/>
      <c r="H43" s="243"/>
      <c r="I43" s="242"/>
      <c r="J43" s="243"/>
      <c r="K43" s="249"/>
      <c r="L43" s="232"/>
      <c r="M43" s="242"/>
    </row>
    <row r="44" spans="1:13" ht="12.75">
      <c r="A44" s="223"/>
      <c r="B44" s="228" t="s">
        <v>127</v>
      </c>
      <c r="C44" s="223"/>
      <c r="D44" s="241">
        <f>+D42+D40+D32+D20</f>
        <v>10156</v>
      </c>
      <c r="E44" s="242">
        <v>17400.039636794318</v>
      </c>
      <c r="F44" s="243">
        <v>26619.94061823802</v>
      </c>
      <c r="G44" s="249">
        <v>35897</v>
      </c>
      <c r="H44" s="243">
        <f>+H42+H40+H32+H20</f>
        <v>23145</v>
      </c>
      <c r="I44" s="242">
        <v>35730</v>
      </c>
      <c r="J44" s="243">
        <v>33983</v>
      </c>
      <c r="K44" s="249">
        <v>-12541</v>
      </c>
      <c r="L44" s="243">
        <v>31422</v>
      </c>
      <c r="M44" s="242">
        <v>14995</v>
      </c>
    </row>
    <row r="45" spans="1:13" ht="12.75">
      <c r="A45" s="223"/>
      <c r="B45" s="223"/>
      <c r="C45" s="245"/>
      <c r="D45" s="230"/>
      <c r="E45" s="231"/>
      <c r="F45" s="232"/>
      <c r="G45" s="233"/>
      <c r="H45" s="232"/>
      <c r="I45" s="231"/>
      <c r="J45" s="232"/>
      <c r="K45" s="233">
        <f>K42+K40+K32+K20</f>
        <v>-12541</v>
      </c>
      <c r="L45" s="232"/>
      <c r="M45" s="231"/>
    </row>
    <row r="46" spans="1:13" ht="12.75">
      <c r="A46" s="223"/>
      <c r="B46" s="223"/>
      <c r="C46" s="229" t="s">
        <v>128</v>
      </c>
      <c r="D46" s="230">
        <f>46060-21750</f>
        <v>24310</v>
      </c>
      <c r="E46" s="231">
        <v>24310</v>
      </c>
      <c r="F46" s="232">
        <v>24310</v>
      </c>
      <c r="G46" s="233">
        <v>24310</v>
      </c>
      <c r="H46" s="232">
        <f>77840-17633</f>
        <v>60207</v>
      </c>
      <c r="I46" s="231">
        <v>60207</v>
      </c>
      <c r="J46" s="232">
        <v>60207</v>
      </c>
      <c r="K46" s="233">
        <v>60207</v>
      </c>
      <c r="L46" s="232">
        <v>47666</v>
      </c>
      <c r="M46" s="231">
        <v>47666</v>
      </c>
    </row>
    <row r="47" spans="1:13" ht="1.5" customHeight="1">
      <c r="A47" s="223"/>
      <c r="B47" s="223"/>
      <c r="C47" s="229"/>
      <c r="D47" s="230"/>
      <c r="E47" s="231"/>
      <c r="F47" s="232"/>
      <c r="G47" s="233"/>
      <c r="H47" s="232"/>
      <c r="I47" s="231"/>
      <c r="J47" s="232"/>
      <c r="K47" s="233"/>
      <c r="L47" s="232"/>
      <c r="M47" s="231"/>
    </row>
    <row r="48" spans="1:13" ht="12.75">
      <c r="A48" s="223"/>
      <c r="B48" s="223"/>
      <c r="C48" s="235" t="s">
        <v>129</v>
      </c>
      <c r="D48" s="236">
        <f>56517-22051</f>
        <v>34466</v>
      </c>
      <c r="E48" s="237">
        <v>41710</v>
      </c>
      <c r="F48" s="238">
        <v>50930</v>
      </c>
      <c r="G48" s="246">
        <v>60207</v>
      </c>
      <c r="H48" s="238">
        <v>83352</v>
      </c>
      <c r="I48" s="237">
        <v>95937</v>
      </c>
      <c r="J48" s="238">
        <v>94190</v>
      </c>
      <c r="K48" s="246">
        <v>47666</v>
      </c>
      <c r="L48" s="238">
        <v>79088</v>
      </c>
      <c r="M48" s="237">
        <v>62661</v>
      </c>
    </row>
    <row r="49" spans="1:13" ht="9" customHeight="1">
      <c r="A49" s="223"/>
      <c r="B49" s="223"/>
      <c r="C49" s="229"/>
      <c r="D49" s="230"/>
      <c r="E49" s="231"/>
      <c r="F49" s="232"/>
      <c r="G49" s="233"/>
      <c r="H49" s="232"/>
      <c r="I49" s="231"/>
      <c r="J49" s="232"/>
      <c r="K49" s="233"/>
      <c r="L49" s="232"/>
      <c r="M49" s="231"/>
    </row>
    <row r="50" spans="1:13" ht="13.5" thickBot="1">
      <c r="A50" s="250"/>
      <c r="B50" s="251" t="s">
        <v>127</v>
      </c>
      <c r="C50" s="250"/>
      <c r="D50" s="252">
        <f>+D48-D46</f>
        <v>10156</v>
      </c>
      <c r="E50" s="253">
        <v>17400</v>
      </c>
      <c r="F50" s="254">
        <v>26620</v>
      </c>
      <c r="G50" s="255">
        <v>35897</v>
      </c>
      <c r="H50" s="254">
        <f>+H48-H46</f>
        <v>23145</v>
      </c>
      <c r="I50" s="253">
        <v>35730</v>
      </c>
      <c r="J50" s="254">
        <v>33983</v>
      </c>
      <c r="K50" s="255">
        <v>-12541</v>
      </c>
      <c r="L50" s="254">
        <v>31422</v>
      </c>
      <c r="M50" s="253">
        <v>14995</v>
      </c>
    </row>
    <row r="51" ht="13.5" thickTop="1">
      <c r="K51" s="240"/>
    </row>
    <row r="52" spans="1:11" ht="12.75">
      <c r="A52" s="256" t="s">
        <v>130</v>
      </c>
      <c r="D52" s="257"/>
      <c r="E52" s="257"/>
      <c r="F52" s="257"/>
      <c r="G52" s="257"/>
      <c r="H52" s="257"/>
      <c r="I52" s="257"/>
      <c r="K52" s="240"/>
    </row>
    <row r="53" spans="1:11" ht="12.75">
      <c r="A53" s="118" t="s">
        <v>97</v>
      </c>
      <c r="K53" s="240"/>
    </row>
    <row r="54" ht="12.75">
      <c r="A54" s="205" t="s">
        <v>98</v>
      </c>
    </row>
  </sheetData>
  <printOptions/>
  <pageMargins left="0.75" right="0.75" top="1" bottom="1" header="0.5" footer="0.5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SheetLayoutView="50" workbookViewId="0" topLeftCell="A1">
      <pane xSplit="3" ySplit="4" topLeftCell="H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50" sqref="M50"/>
    </sheetView>
  </sheetViews>
  <sheetFormatPr defaultColWidth="7.28125" defaultRowHeight="12.75"/>
  <cols>
    <col min="1" max="1" width="3.421875" style="327" customWidth="1"/>
    <col min="2" max="2" width="3.140625" style="348" customWidth="1"/>
    <col min="3" max="3" width="46.8515625" style="327" customWidth="1"/>
    <col min="4" max="7" width="12.7109375" style="327" customWidth="1"/>
    <col min="8" max="8" width="12.7109375" style="263" customWidth="1"/>
    <col min="9" max="9" width="12.7109375" style="327" customWidth="1"/>
    <col min="10" max="10" width="12.7109375" style="263" customWidth="1"/>
    <col min="11" max="11" width="12.7109375" style="327" customWidth="1"/>
    <col min="12" max="12" width="13.421875" style="263" customWidth="1"/>
    <col min="13" max="13" width="12.7109375" style="327" customWidth="1"/>
    <col min="14" max="16384" width="7.28125" style="263" customWidth="1"/>
  </cols>
  <sheetData>
    <row r="1" spans="1:13" ht="12.75">
      <c r="A1" s="1" t="s">
        <v>99</v>
      </c>
      <c r="B1" s="258"/>
      <c r="C1" s="259"/>
      <c r="D1" s="260">
        <v>2006</v>
      </c>
      <c r="E1" s="261">
        <v>2006</v>
      </c>
      <c r="F1" s="261">
        <v>2006</v>
      </c>
      <c r="G1" s="262">
        <v>2006</v>
      </c>
      <c r="H1" s="4">
        <v>2007</v>
      </c>
      <c r="I1" s="261">
        <v>2007</v>
      </c>
      <c r="J1" s="261">
        <v>2007</v>
      </c>
      <c r="K1" s="262">
        <v>2007</v>
      </c>
      <c r="L1" s="4">
        <v>2008</v>
      </c>
      <c r="M1" s="261">
        <v>2008</v>
      </c>
    </row>
    <row r="2" spans="1:13" ht="12.75">
      <c r="A2" s="264" t="s">
        <v>131</v>
      </c>
      <c r="B2" s="265"/>
      <c r="C2" s="266"/>
      <c r="D2" s="10" t="s">
        <v>2</v>
      </c>
      <c r="E2" s="11" t="s">
        <v>3</v>
      </c>
      <c r="F2" s="267" t="s">
        <v>4</v>
      </c>
      <c r="G2" s="268" t="s">
        <v>5</v>
      </c>
      <c r="H2" s="11" t="s">
        <v>2</v>
      </c>
      <c r="I2" s="11" t="s">
        <v>3</v>
      </c>
      <c r="J2" s="267" t="s">
        <v>4</v>
      </c>
      <c r="K2" s="12" t="s">
        <v>5</v>
      </c>
      <c r="L2" s="11" t="s">
        <v>2</v>
      </c>
      <c r="M2" s="11" t="s">
        <v>3</v>
      </c>
    </row>
    <row r="3" spans="1:13" ht="12.75">
      <c r="A3" s="264"/>
      <c r="B3" s="265"/>
      <c r="C3" s="266"/>
      <c r="D3" s="10"/>
      <c r="E3" s="11"/>
      <c r="F3" s="269"/>
      <c r="G3" s="15"/>
      <c r="H3" s="11"/>
      <c r="I3" s="11"/>
      <c r="J3" s="269"/>
      <c r="K3" s="12"/>
      <c r="L3" s="11"/>
      <c r="M3" s="11"/>
    </row>
    <row r="4" spans="1:13" ht="12.75">
      <c r="A4" s="270" t="s">
        <v>132</v>
      </c>
      <c r="B4" s="271"/>
      <c r="C4" s="272"/>
      <c r="D4" s="19" t="s">
        <v>8</v>
      </c>
      <c r="E4" s="20" t="s">
        <v>8</v>
      </c>
      <c r="F4" s="20" t="s">
        <v>8</v>
      </c>
      <c r="G4" s="21" t="s">
        <v>8</v>
      </c>
      <c r="H4" s="20" t="s">
        <v>8</v>
      </c>
      <c r="I4" s="20" t="s">
        <v>8</v>
      </c>
      <c r="J4" s="20" t="s">
        <v>8</v>
      </c>
      <c r="K4" s="21" t="s">
        <v>8</v>
      </c>
      <c r="L4" s="20" t="s">
        <v>8</v>
      </c>
      <c r="M4" s="20" t="s">
        <v>8</v>
      </c>
    </row>
    <row r="5" spans="1:13" ht="12.75">
      <c r="A5" s="273"/>
      <c r="B5" s="274"/>
      <c r="C5" s="273"/>
      <c r="D5" s="275"/>
      <c r="E5" s="276"/>
      <c r="F5" s="277"/>
      <c r="G5" s="278"/>
      <c r="H5" s="277"/>
      <c r="I5" s="276"/>
      <c r="K5" s="278"/>
      <c r="M5" s="276"/>
    </row>
    <row r="6" spans="1:13" ht="15.75">
      <c r="A6" s="279" t="s">
        <v>133</v>
      </c>
      <c r="B6" s="274"/>
      <c r="C6" s="280"/>
      <c r="D6" s="281"/>
      <c r="E6" s="282"/>
      <c r="F6" s="263"/>
      <c r="G6" s="283"/>
      <c r="H6" s="277"/>
      <c r="I6" s="282"/>
      <c r="K6" s="283"/>
      <c r="M6" s="282"/>
    </row>
    <row r="7" spans="1:13" ht="12.75">
      <c r="A7" s="280"/>
      <c r="B7" s="274"/>
      <c r="C7" s="280"/>
      <c r="D7" s="284"/>
      <c r="E7" s="285"/>
      <c r="F7" s="286"/>
      <c r="G7" s="287"/>
      <c r="H7" s="288"/>
      <c r="I7" s="285"/>
      <c r="K7" s="287"/>
      <c r="M7" s="285"/>
    </row>
    <row r="8" spans="1:13" ht="12.75">
      <c r="A8" s="289" t="s">
        <v>134</v>
      </c>
      <c r="B8" s="274"/>
      <c r="C8" s="290"/>
      <c r="D8" s="284"/>
      <c r="E8" s="285"/>
      <c r="F8" s="286"/>
      <c r="G8" s="287"/>
      <c r="H8" s="288"/>
      <c r="I8" s="285"/>
      <c r="K8" s="287"/>
      <c r="M8" s="285"/>
    </row>
    <row r="9" spans="1:14" ht="12.75">
      <c r="A9" s="280"/>
      <c r="B9" s="290"/>
      <c r="C9" s="291" t="s">
        <v>15</v>
      </c>
      <c r="D9" s="292">
        <v>40182</v>
      </c>
      <c r="E9" s="293">
        <v>80943</v>
      </c>
      <c r="F9" s="294">
        <v>121454</v>
      </c>
      <c r="G9" s="295">
        <v>159757</v>
      </c>
      <c r="H9" s="294">
        <v>36664</v>
      </c>
      <c r="I9" s="293">
        <v>72286</v>
      </c>
      <c r="J9" s="294">
        <v>107829</v>
      </c>
      <c r="K9" s="295">
        <v>141914</v>
      </c>
      <c r="L9" s="294">
        <v>33099</v>
      </c>
      <c r="M9" s="293">
        <v>68347</v>
      </c>
      <c r="N9" s="296"/>
    </row>
    <row r="10" spans="1:14" ht="12.75">
      <c r="A10" s="297"/>
      <c r="B10" s="298"/>
      <c r="C10" s="297" t="s">
        <v>18</v>
      </c>
      <c r="D10" s="292">
        <v>11162</v>
      </c>
      <c r="E10" s="293">
        <v>21744</v>
      </c>
      <c r="F10" s="294">
        <v>34642</v>
      </c>
      <c r="G10" s="295">
        <v>45550</v>
      </c>
      <c r="H10" s="294">
        <v>10235</v>
      </c>
      <c r="I10" s="293">
        <v>21755</v>
      </c>
      <c r="J10" s="294">
        <v>34852</v>
      </c>
      <c r="K10" s="295">
        <v>45217</v>
      </c>
      <c r="L10" s="294">
        <v>8549</v>
      </c>
      <c r="M10" s="293">
        <v>17156</v>
      </c>
      <c r="N10" s="296"/>
    </row>
    <row r="11" spans="1:14" ht="12.75">
      <c r="A11" s="297"/>
      <c r="B11" s="298"/>
      <c r="C11" s="297" t="s">
        <v>135</v>
      </c>
      <c r="D11" s="299">
        <v>11151</v>
      </c>
      <c r="E11" s="300">
        <v>22983</v>
      </c>
      <c r="F11" s="301">
        <v>35156</v>
      </c>
      <c r="G11" s="302">
        <v>47968</v>
      </c>
      <c r="H11" s="301">
        <v>13745</v>
      </c>
      <c r="I11" s="300">
        <v>28107</v>
      </c>
      <c r="J11" s="301">
        <v>42632</v>
      </c>
      <c r="K11" s="302">
        <v>57385</v>
      </c>
      <c r="L11" s="301">
        <v>14581</v>
      </c>
      <c r="M11" s="300">
        <v>29378</v>
      </c>
      <c r="N11" s="296"/>
    </row>
    <row r="12" spans="1:14" ht="12.75">
      <c r="A12" s="297"/>
      <c r="B12" s="298"/>
      <c r="C12" s="297" t="s">
        <v>136</v>
      </c>
      <c r="D12" s="299">
        <v>14597</v>
      </c>
      <c r="E12" s="300">
        <v>29792</v>
      </c>
      <c r="F12" s="301">
        <v>45480</v>
      </c>
      <c r="G12" s="302">
        <v>61968</v>
      </c>
      <c r="H12" s="301">
        <v>14649</v>
      </c>
      <c r="I12" s="300">
        <v>30233</v>
      </c>
      <c r="J12" s="301">
        <v>45415</v>
      </c>
      <c r="K12" s="302">
        <v>63185</v>
      </c>
      <c r="L12" s="301">
        <v>16510</v>
      </c>
      <c r="M12" s="300">
        <v>32862</v>
      </c>
      <c r="N12" s="296"/>
    </row>
    <row r="13" spans="1:14" s="310" customFormat="1" ht="12.75">
      <c r="A13" s="303"/>
      <c r="B13" s="304" t="s">
        <v>137</v>
      </c>
      <c r="C13" s="305"/>
      <c r="D13" s="306">
        <v>77092</v>
      </c>
      <c r="E13" s="307">
        <v>155462</v>
      </c>
      <c r="F13" s="308">
        <v>236732</v>
      </c>
      <c r="G13" s="309">
        <v>315243</v>
      </c>
      <c r="H13" s="308">
        <v>75293</v>
      </c>
      <c r="I13" s="307">
        <v>152381</v>
      </c>
      <c r="J13" s="308">
        <v>230728</v>
      </c>
      <c r="K13" s="309">
        <v>307701</v>
      </c>
      <c r="L13" s="308">
        <v>72739</v>
      </c>
      <c r="M13" s="307">
        <v>147743</v>
      </c>
      <c r="N13" s="296"/>
    </row>
    <row r="14" spans="1:14" s="310" customFormat="1" ht="12.75">
      <c r="A14" s="303"/>
      <c r="B14" s="304" t="s">
        <v>48</v>
      </c>
      <c r="C14" s="305"/>
      <c r="D14" s="306">
        <v>32414</v>
      </c>
      <c r="E14" s="307">
        <v>63812</v>
      </c>
      <c r="F14" s="308">
        <v>97060</v>
      </c>
      <c r="G14" s="309">
        <v>123761</v>
      </c>
      <c r="H14" s="308">
        <v>30553</v>
      </c>
      <c r="I14" s="307">
        <v>59961</v>
      </c>
      <c r="J14" s="308">
        <v>93268</v>
      </c>
      <c r="K14" s="309">
        <v>111569</v>
      </c>
      <c r="L14" s="308">
        <v>33183</v>
      </c>
      <c r="M14" s="307">
        <v>64389</v>
      </c>
      <c r="N14" s="296"/>
    </row>
    <row r="15" spans="1:14" s="310" customFormat="1" ht="12.75">
      <c r="A15" s="303"/>
      <c r="B15" s="304" t="s">
        <v>40</v>
      </c>
      <c r="C15" s="305"/>
      <c r="D15" s="306">
        <v>16420</v>
      </c>
      <c r="E15" s="307">
        <v>30521</v>
      </c>
      <c r="F15" s="308">
        <v>47566</v>
      </c>
      <c r="G15" s="309">
        <v>56300</v>
      </c>
      <c r="H15" s="308">
        <v>16148</v>
      </c>
      <c r="I15" s="307">
        <v>30734</v>
      </c>
      <c r="J15" s="308">
        <v>50240</v>
      </c>
      <c r="K15" s="309">
        <v>54096</v>
      </c>
      <c r="L15" s="308">
        <v>18648</v>
      </c>
      <c r="M15" s="307">
        <v>36008</v>
      </c>
      <c r="N15" s="296"/>
    </row>
    <row r="16" spans="1:14" ht="12.75">
      <c r="A16" s="297"/>
      <c r="B16" s="274"/>
      <c r="C16" s="311"/>
      <c r="D16" s="281"/>
      <c r="E16" s="282"/>
      <c r="F16" s="263"/>
      <c r="G16" s="283"/>
      <c r="I16" s="282"/>
      <c r="K16" s="312"/>
      <c r="M16" s="282"/>
      <c r="N16" s="296"/>
    </row>
    <row r="17" spans="1:14" ht="12.75">
      <c r="A17" s="313" t="s">
        <v>113</v>
      </c>
      <c r="B17" s="274"/>
      <c r="C17" s="311"/>
      <c r="D17" s="299">
        <v>6530</v>
      </c>
      <c r="E17" s="300">
        <v>15848</v>
      </c>
      <c r="F17" s="301">
        <v>23845</v>
      </c>
      <c r="G17" s="302">
        <v>38048</v>
      </c>
      <c r="H17" s="301">
        <v>4806</v>
      </c>
      <c r="I17" s="300">
        <v>12197</v>
      </c>
      <c r="J17" s="301">
        <v>21995</v>
      </c>
      <c r="K17" s="302">
        <v>39377</v>
      </c>
      <c r="L17" s="301">
        <v>6097</v>
      </c>
      <c r="M17" s="300">
        <v>20169</v>
      </c>
      <c r="N17" s="296"/>
    </row>
    <row r="18" spans="1:14" ht="15.75">
      <c r="A18" s="265"/>
      <c r="B18" s="274"/>
      <c r="C18" s="297"/>
      <c r="D18" s="299"/>
      <c r="E18" s="300"/>
      <c r="F18" s="301"/>
      <c r="G18" s="302"/>
      <c r="H18" s="301"/>
      <c r="I18" s="300"/>
      <c r="J18" s="301"/>
      <c r="K18" s="302"/>
      <c r="L18" s="314"/>
      <c r="M18" s="300"/>
      <c r="N18" s="296"/>
    </row>
    <row r="19" spans="1:14" ht="15.75">
      <c r="A19" s="279" t="s">
        <v>138</v>
      </c>
      <c r="B19" s="274"/>
      <c r="C19" s="280"/>
      <c r="D19" s="299"/>
      <c r="E19" s="300"/>
      <c r="F19" s="301"/>
      <c r="G19" s="302"/>
      <c r="H19" s="301"/>
      <c r="I19" s="300"/>
      <c r="J19" s="301"/>
      <c r="K19" s="302"/>
      <c r="L19" s="301"/>
      <c r="M19" s="300"/>
      <c r="N19" s="296"/>
    </row>
    <row r="20" spans="1:14" ht="12.75">
      <c r="A20" s="280"/>
      <c r="B20" s="274"/>
      <c r="C20" s="280"/>
      <c r="D20" s="299"/>
      <c r="E20" s="300"/>
      <c r="F20" s="301"/>
      <c r="G20" s="302"/>
      <c r="H20" s="301"/>
      <c r="I20" s="300"/>
      <c r="J20" s="301"/>
      <c r="K20" s="302"/>
      <c r="L20" s="301"/>
      <c r="M20" s="300"/>
      <c r="N20" s="296"/>
    </row>
    <row r="21" spans="1:14" ht="12.75">
      <c r="A21" s="280"/>
      <c r="B21" s="290"/>
      <c r="C21" s="291" t="s">
        <v>15</v>
      </c>
      <c r="D21" s="299">
        <v>31028</v>
      </c>
      <c r="E21" s="300">
        <v>62067</v>
      </c>
      <c r="F21" s="301">
        <v>92475</v>
      </c>
      <c r="G21" s="302">
        <v>121934</v>
      </c>
      <c r="H21" s="301">
        <v>28307</v>
      </c>
      <c r="I21" s="300">
        <v>55695</v>
      </c>
      <c r="J21" s="301">
        <v>82950</v>
      </c>
      <c r="K21" s="302">
        <v>109164</v>
      </c>
      <c r="L21" s="301">
        <v>25345</v>
      </c>
      <c r="M21" s="300">
        <v>53112</v>
      </c>
      <c r="N21" s="296"/>
    </row>
    <row r="22" spans="1:14" ht="12.75">
      <c r="A22" s="297"/>
      <c r="B22" s="298"/>
      <c r="C22" s="297" t="s">
        <v>18</v>
      </c>
      <c r="D22" s="299">
        <v>7979</v>
      </c>
      <c r="E22" s="300">
        <v>14879</v>
      </c>
      <c r="F22" s="301">
        <v>22918</v>
      </c>
      <c r="G22" s="302">
        <v>30269</v>
      </c>
      <c r="H22" s="301">
        <v>6873</v>
      </c>
      <c r="I22" s="300">
        <v>14077</v>
      </c>
      <c r="J22" s="301">
        <v>21122</v>
      </c>
      <c r="K22" s="302">
        <v>27796</v>
      </c>
      <c r="L22" s="301">
        <v>5457</v>
      </c>
      <c r="M22" s="300">
        <v>11335</v>
      </c>
      <c r="N22" s="296"/>
    </row>
    <row r="23" spans="1:14" ht="12.75">
      <c r="A23" s="297"/>
      <c r="B23" s="298"/>
      <c r="C23" s="297" t="s">
        <v>135</v>
      </c>
      <c r="D23" s="299">
        <v>10307</v>
      </c>
      <c r="E23" s="300">
        <v>21214</v>
      </c>
      <c r="F23" s="301">
        <v>32410</v>
      </c>
      <c r="G23" s="302">
        <v>44506</v>
      </c>
      <c r="H23" s="301">
        <v>12653</v>
      </c>
      <c r="I23" s="300">
        <v>25958</v>
      </c>
      <c r="J23" s="301">
        <v>39292</v>
      </c>
      <c r="K23" s="302">
        <v>52781</v>
      </c>
      <c r="L23" s="301">
        <v>12941</v>
      </c>
      <c r="M23" s="300">
        <v>26131</v>
      </c>
      <c r="N23" s="296"/>
    </row>
    <row r="24" spans="1:14" ht="12.75">
      <c r="A24" s="297"/>
      <c r="B24" s="298"/>
      <c r="C24" s="297" t="s">
        <v>136</v>
      </c>
      <c r="D24" s="299">
        <v>12975</v>
      </c>
      <c r="E24" s="300">
        <v>26575</v>
      </c>
      <c r="F24" s="301">
        <v>40522</v>
      </c>
      <c r="G24" s="302">
        <v>54759</v>
      </c>
      <c r="H24" s="301">
        <v>12937</v>
      </c>
      <c r="I24" s="300">
        <v>26726</v>
      </c>
      <c r="J24" s="301">
        <v>39964</v>
      </c>
      <c r="K24" s="302">
        <v>55041</v>
      </c>
      <c r="L24" s="301">
        <v>13854</v>
      </c>
      <c r="M24" s="300">
        <v>27774</v>
      </c>
      <c r="N24" s="296"/>
    </row>
    <row r="25" spans="1:14" ht="12.75">
      <c r="A25" s="303"/>
      <c r="B25" s="304" t="s">
        <v>137</v>
      </c>
      <c r="C25" s="305"/>
      <c r="D25" s="306">
        <v>62289</v>
      </c>
      <c r="E25" s="307">
        <v>124735</v>
      </c>
      <c r="F25" s="308">
        <v>188325</v>
      </c>
      <c r="G25" s="309">
        <v>251468</v>
      </c>
      <c r="H25" s="308">
        <v>60770</v>
      </c>
      <c r="I25" s="307">
        <v>122456</v>
      </c>
      <c r="J25" s="308">
        <v>183328</v>
      </c>
      <c r="K25" s="309">
        <v>244782</v>
      </c>
      <c r="L25" s="308">
        <v>57597</v>
      </c>
      <c r="M25" s="307">
        <v>118352</v>
      </c>
      <c r="N25" s="296"/>
    </row>
    <row r="26" spans="1:14" ht="12.75">
      <c r="A26" s="303"/>
      <c r="B26" s="304" t="s">
        <v>48</v>
      </c>
      <c r="C26" s="305"/>
      <c r="D26" s="306">
        <v>25612</v>
      </c>
      <c r="E26" s="307">
        <v>50724</v>
      </c>
      <c r="F26" s="308">
        <v>75846</v>
      </c>
      <c r="G26" s="309">
        <v>99021</v>
      </c>
      <c r="H26" s="308">
        <v>24850</v>
      </c>
      <c r="I26" s="307">
        <v>47388</v>
      </c>
      <c r="J26" s="308">
        <v>73056</v>
      </c>
      <c r="K26" s="309">
        <v>85095</v>
      </c>
      <c r="L26" s="308">
        <v>25384</v>
      </c>
      <c r="M26" s="307">
        <v>53100</v>
      </c>
      <c r="N26" s="296"/>
    </row>
    <row r="27" spans="1:14" ht="12.75">
      <c r="A27" s="303"/>
      <c r="B27" s="304" t="s">
        <v>40</v>
      </c>
      <c r="C27" s="305"/>
      <c r="D27" s="306">
        <v>12298</v>
      </c>
      <c r="E27" s="307">
        <v>23684</v>
      </c>
      <c r="F27" s="308">
        <v>35555</v>
      </c>
      <c r="G27" s="309">
        <v>43746</v>
      </c>
      <c r="H27" s="308">
        <v>12881</v>
      </c>
      <c r="I27" s="307">
        <v>22963</v>
      </c>
      <c r="J27" s="308">
        <v>37144</v>
      </c>
      <c r="K27" s="309">
        <v>37474</v>
      </c>
      <c r="L27" s="308">
        <v>13262</v>
      </c>
      <c r="M27" s="307">
        <v>29017</v>
      </c>
      <c r="N27" s="296"/>
    </row>
    <row r="28" spans="1:14" ht="12.75">
      <c r="A28" s="265"/>
      <c r="B28" s="274"/>
      <c r="C28" s="297"/>
      <c r="D28" s="299"/>
      <c r="E28" s="300"/>
      <c r="F28" s="301"/>
      <c r="G28" s="302"/>
      <c r="H28" s="301"/>
      <c r="I28" s="300"/>
      <c r="J28" s="301"/>
      <c r="K28" s="302"/>
      <c r="L28" s="301"/>
      <c r="M28" s="300"/>
      <c r="N28" s="296"/>
    </row>
    <row r="29" spans="1:14" ht="15.75">
      <c r="A29" s="279" t="s">
        <v>139</v>
      </c>
      <c r="B29" s="274"/>
      <c r="C29" s="297"/>
      <c r="D29" s="299"/>
      <c r="E29" s="300"/>
      <c r="F29" s="301"/>
      <c r="G29" s="312"/>
      <c r="H29" s="301"/>
      <c r="I29" s="300"/>
      <c r="J29" s="301"/>
      <c r="K29" s="302"/>
      <c r="L29" s="301"/>
      <c r="M29" s="300"/>
      <c r="N29" s="296"/>
    </row>
    <row r="30" spans="1:14" ht="12.75">
      <c r="A30" s="280"/>
      <c r="B30" s="274"/>
      <c r="C30" s="297"/>
      <c r="D30" s="299"/>
      <c r="E30" s="300"/>
      <c r="F30" s="301"/>
      <c r="G30" s="302"/>
      <c r="H30" s="301"/>
      <c r="I30" s="300"/>
      <c r="J30" s="301"/>
      <c r="K30" s="302"/>
      <c r="L30" s="301"/>
      <c r="M30" s="300"/>
      <c r="N30" s="296"/>
    </row>
    <row r="31" spans="1:14" ht="12.75">
      <c r="A31" s="303"/>
      <c r="B31" s="304" t="s">
        <v>137</v>
      </c>
      <c r="C31" s="297"/>
      <c r="D31" s="306">
        <v>10610</v>
      </c>
      <c r="E31" s="307">
        <v>21788</v>
      </c>
      <c r="F31" s="308">
        <v>33501</v>
      </c>
      <c r="G31" s="309">
        <v>44184</v>
      </c>
      <c r="H31" s="308">
        <v>10218</v>
      </c>
      <c r="I31" s="307">
        <v>20118</v>
      </c>
      <c r="J31" s="308">
        <v>30350</v>
      </c>
      <c r="K31" s="309">
        <v>41206</v>
      </c>
      <c r="L31" s="308">
        <v>10322</v>
      </c>
      <c r="M31" s="307">
        <v>20044</v>
      </c>
      <c r="N31" s="296"/>
    </row>
    <row r="32" spans="1:14" ht="12.75">
      <c r="A32" s="303"/>
      <c r="B32" s="304" t="s">
        <v>48</v>
      </c>
      <c r="C32" s="297"/>
      <c r="D32" s="306">
        <v>5210</v>
      </c>
      <c r="E32" s="307">
        <v>9944</v>
      </c>
      <c r="F32" s="308">
        <v>15694</v>
      </c>
      <c r="G32" s="309">
        <v>19655</v>
      </c>
      <c r="H32" s="308">
        <v>5161</v>
      </c>
      <c r="I32" s="307">
        <v>10003</v>
      </c>
      <c r="J32" s="308">
        <v>14636</v>
      </c>
      <c r="K32" s="309">
        <v>19120</v>
      </c>
      <c r="L32" s="308">
        <v>6098</v>
      </c>
      <c r="M32" s="307">
        <v>8086</v>
      </c>
      <c r="N32" s="296"/>
    </row>
    <row r="33" spans="1:14" ht="12.75">
      <c r="A33" s="315"/>
      <c r="B33" s="274"/>
      <c r="C33" s="297"/>
      <c r="D33" s="299"/>
      <c r="E33" s="300"/>
      <c r="F33" s="301"/>
      <c r="G33" s="302"/>
      <c r="H33" s="301"/>
      <c r="I33" s="300"/>
      <c r="J33" s="301"/>
      <c r="K33" s="302"/>
      <c r="L33" s="301"/>
      <c r="M33" s="300"/>
      <c r="N33" s="296"/>
    </row>
    <row r="34" spans="1:14" ht="15.75">
      <c r="A34" s="279" t="s">
        <v>140</v>
      </c>
      <c r="B34" s="274"/>
      <c r="C34" s="297"/>
      <c r="D34" s="299"/>
      <c r="E34" s="300"/>
      <c r="F34" s="301"/>
      <c r="G34" s="302"/>
      <c r="H34" s="301"/>
      <c r="I34" s="300"/>
      <c r="J34" s="301"/>
      <c r="K34" s="302"/>
      <c r="L34" s="301"/>
      <c r="M34" s="300"/>
      <c r="N34" s="296"/>
    </row>
    <row r="35" spans="1:14" ht="12.75">
      <c r="A35" s="280"/>
      <c r="B35" s="274"/>
      <c r="C35" s="297"/>
      <c r="D35" s="299"/>
      <c r="E35" s="300"/>
      <c r="F35" s="301"/>
      <c r="G35" s="302"/>
      <c r="H35" s="301"/>
      <c r="I35" s="300"/>
      <c r="J35" s="301"/>
      <c r="K35" s="302"/>
      <c r="L35" s="301"/>
      <c r="M35" s="300"/>
      <c r="N35" s="296"/>
    </row>
    <row r="36" spans="1:14" ht="12.75">
      <c r="A36" s="303"/>
      <c r="B36" s="304" t="s">
        <v>137</v>
      </c>
      <c r="C36" s="297"/>
      <c r="D36" s="306">
        <v>4237</v>
      </c>
      <c r="E36" s="307">
        <v>9066</v>
      </c>
      <c r="F36" s="308">
        <v>15247</v>
      </c>
      <c r="G36" s="309">
        <v>19906</v>
      </c>
      <c r="H36" s="308">
        <v>4371</v>
      </c>
      <c r="I36" s="307">
        <v>9955</v>
      </c>
      <c r="J36" s="308">
        <v>17277</v>
      </c>
      <c r="K36" s="309">
        <v>22201</v>
      </c>
      <c r="L36" s="308">
        <v>4776</v>
      </c>
      <c r="M36" s="307">
        <v>9284</v>
      </c>
      <c r="N36" s="296"/>
    </row>
    <row r="37" spans="1:14" ht="12.75">
      <c r="A37" s="303"/>
      <c r="B37" s="304" t="s">
        <v>48</v>
      </c>
      <c r="C37" s="297"/>
      <c r="D37" s="306">
        <v>1427</v>
      </c>
      <c r="E37" s="307">
        <v>2955</v>
      </c>
      <c r="F37" s="308">
        <v>5304</v>
      </c>
      <c r="G37" s="309">
        <v>4698</v>
      </c>
      <c r="H37" s="308">
        <v>566</v>
      </c>
      <c r="I37" s="307">
        <v>2565</v>
      </c>
      <c r="J37" s="308">
        <v>5486</v>
      </c>
      <c r="K37" s="309">
        <v>7209</v>
      </c>
      <c r="L37" s="308">
        <v>1704</v>
      </c>
      <c r="M37" s="307">
        <v>3203</v>
      </c>
      <c r="N37" s="296"/>
    </row>
    <row r="38" spans="1:14" ht="12.75">
      <c r="A38" s="316"/>
      <c r="B38" s="317"/>
      <c r="C38" s="318"/>
      <c r="D38" s="319"/>
      <c r="E38" s="318"/>
      <c r="F38" s="320"/>
      <c r="G38" s="321"/>
      <c r="H38" s="322"/>
      <c r="I38" s="318"/>
      <c r="J38" s="320"/>
      <c r="K38" s="321"/>
      <c r="L38" s="323"/>
      <c r="M38" s="318"/>
      <c r="N38" s="296"/>
    </row>
    <row r="39" spans="1:14" ht="15.75">
      <c r="A39" s="324" t="s">
        <v>141</v>
      </c>
      <c r="B39" s="274"/>
      <c r="C39" s="325"/>
      <c r="D39" s="326"/>
      <c r="E39" s="325"/>
      <c r="G39" s="312"/>
      <c r="I39" s="325"/>
      <c r="J39" s="327"/>
      <c r="K39" s="312"/>
      <c r="M39" s="325"/>
      <c r="N39" s="296"/>
    </row>
    <row r="40" spans="1:14" ht="15.75">
      <c r="A40" s="324"/>
      <c r="B40" s="274"/>
      <c r="C40" s="325"/>
      <c r="D40" s="326"/>
      <c r="E40" s="325"/>
      <c r="G40" s="312"/>
      <c r="I40" s="325"/>
      <c r="J40" s="327"/>
      <c r="K40" s="312"/>
      <c r="M40" s="325"/>
      <c r="N40" s="296"/>
    </row>
    <row r="41" spans="1:14" ht="12.75">
      <c r="A41" s="289" t="s">
        <v>134</v>
      </c>
      <c r="B41" s="274"/>
      <c r="C41" s="325"/>
      <c r="D41" s="326"/>
      <c r="E41" s="325"/>
      <c r="G41" s="312"/>
      <c r="I41" s="325"/>
      <c r="J41" s="327"/>
      <c r="K41" s="312"/>
      <c r="M41" s="325"/>
      <c r="N41" s="296"/>
    </row>
    <row r="42" spans="1:14" ht="12.75">
      <c r="A42" s="325"/>
      <c r="B42" s="274"/>
      <c r="C42" s="328" t="s">
        <v>15</v>
      </c>
      <c r="D42" s="299">
        <v>44536</v>
      </c>
      <c r="E42" s="300">
        <v>91335</v>
      </c>
      <c r="F42" s="301">
        <v>141584</v>
      </c>
      <c r="G42" s="302">
        <v>188493</v>
      </c>
      <c r="H42" s="301">
        <v>45861</v>
      </c>
      <c r="I42" s="300">
        <v>95695</v>
      </c>
      <c r="J42" s="301">
        <v>147554</v>
      </c>
      <c r="K42" s="302">
        <v>197028</v>
      </c>
      <c r="L42" s="301">
        <v>47516</v>
      </c>
      <c r="M42" s="300">
        <v>97719</v>
      </c>
      <c r="N42" s="296"/>
    </row>
    <row r="43" spans="1:14" ht="12.75">
      <c r="A43" s="325"/>
      <c r="B43" s="274"/>
      <c r="C43" s="328" t="s">
        <v>18</v>
      </c>
      <c r="D43" s="299">
        <v>14121</v>
      </c>
      <c r="E43" s="300">
        <v>30242</v>
      </c>
      <c r="F43" s="301">
        <v>46717</v>
      </c>
      <c r="G43" s="302">
        <v>61704</v>
      </c>
      <c r="H43" s="301">
        <v>14449</v>
      </c>
      <c r="I43" s="300">
        <v>29402</v>
      </c>
      <c r="J43" s="301">
        <v>45173</v>
      </c>
      <c r="K43" s="302">
        <v>60508</v>
      </c>
      <c r="L43" s="301">
        <v>13706</v>
      </c>
      <c r="M43" s="300">
        <v>28321</v>
      </c>
      <c r="N43" s="296"/>
    </row>
    <row r="44" spans="1:14" ht="12.75">
      <c r="A44" s="325"/>
      <c r="B44" s="274"/>
      <c r="C44" s="328" t="s">
        <v>25</v>
      </c>
      <c r="D44" s="299">
        <v>1020</v>
      </c>
      <c r="E44" s="300">
        <v>3598</v>
      </c>
      <c r="F44" s="301">
        <v>7204</v>
      </c>
      <c r="G44" s="302">
        <v>10291</v>
      </c>
      <c r="H44" s="301">
        <v>2075</v>
      </c>
      <c r="I44" s="300">
        <v>4156</v>
      </c>
      <c r="J44" s="301">
        <v>7946</v>
      </c>
      <c r="K44" s="302">
        <v>9652</v>
      </c>
      <c r="L44" s="301">
        <v>1647</v>
      </c>
      <c r="M44" s="300">
        <v>3753</v>
      </c>
      <c r="N44" s="296"/>
    </row>
    <row r="45" spans="1:14" ht="12.75">
      <c r="A45" s="325"/>
      <c r="B45" s="274"/>
      <c r="C45" s="328" t="s">
        <v>26</v>
      </c>
      <c r="D45" s="299">
        <v>9739</v>
      </c>
      <c r="E45" s="300">
        <v>19033</v>
      </c>
      <c r="F45" s="301">
        <v>29443</v>
      </c>
      <c r="G45" s="302">
        <v>40991</v>
      </c>
      <c r="H45" s="301">
        <v>10616</v>
      </c>
      <c r="I45" s="300">
        <v>21165</v>
      </c>
      <c r="J45" s="301">
        <v>32971</v>
      </c>
      <c r="K45" s="302">
        <v>44932</v>
      </c>
      <c r="L45" s="301">
        <v>11945</v>
      </c>
      <c r="M45" s="300">
        <v>24062</v>
      </c>
      <c r="N45" s="296"/>
    </row>
    <row r="46" spans="1:14" ht="12.75">
      <c r="A46" s="325"/>
      <c r="B46" s="274"/>
      <c r="C46" s="328" t="s">
        <v>27</v>
      </c>
      <c r="D46" s="299">
        <v>5024</v>
      </c>
      <c r="E46" s="300">
        <v>10203</v>
      </c>
      <c r="F46" s="301">
        <v>16268</v>
      </c>
      <c r="G46" s="302">
        <v>25221</v>
      </c>
      <c r="H46" s="301">
        <v>4801</v>
      </c>
      <c r="I46" s="300">
        <v>9843</v>
      </c>
      <c r="J46" s="301">
        <v>15438</v>
      </c>
      <c r="K46" s="302">
        <v>23155</v>
      </c>
      <c r="L46" s="301">
        <v>4768</v>
      </c>
      <c r="M46" s="300">
        <v>9438</v>
      </c>
      <c r="N46" s="296"/>
    </row>
    <row r="47" spans="1:14" ht="12.75">
      <c r="A47" s="325"/>
      <c r="B47" s="274"/>
      <c r="C47" s="328" t="s">
        <v>136</v>
      </c>
      <c r="D47" s="299">
        <v>617</v>
      </c>
      <c r="E47" s="300">
        <v>1960</v>
      </c>
      <c r="F47" s="301">
        <v>12613</v>
      </c>
      <c r="G47" s="302">
        <v>22866</v>
      </c>
      <c r="H47" s="301">
        <v>2950</v>
      </c>
      <c r="I47" s="300">
        <v>5449</v>
      </c>
      <c r="J47" s="301">
        <v>8692</v>
      </c>
      <c r="K47" s="302">
        <v>11595</v>
      </c>
      <c r="L47" s="301">
        <v>2679</v>
      </c>
      <c r="M47" s="300">
        <v>5672</v>
      </c>
      <c r="N47" s="296"/>
    </row>
    <row r="48" spans="1:14" s="310" customFormat="1" ht="12.75">
      <c r="A48" s="305"/>
      <c r="B48" s="304" t="s">
        <v>137</v>
      </c>
      <c r="C48" s="305"/>
      <c r="D48" s="306">
        <v>75057</v>
      </c>
      <c r="E48" s="307">
        <v>156371</v>
      </c>
      <c r="F48" s="308">
        <v>253829</v>
      </c>
      <c r="G48" s="309">
        <v>349566</v>
      </c>
      <c r="H48" s="308">
        <v>80752</v>
      </c>
      <c r="I48" s="307">
        <v>165710</v>
      </c>
      <c r="J48" s="308">
        <v>257774</v>
      </c>
      <c r="K48" s="309">
        <v>346870</v>
      </c>
      <c r="L48" s="308">
        <v>82261</v>
      </c>
      <c r="M48" s="307">
        <v>168965</v>
      </c>
      <c r="N48" s="296"/>
    </row>
    <row r="49" spans="1:14" s="310" customFormat="1" ht="12.75">
      <c r="A49" s="305"/>
      <c r="B49" s="304" t="s">
        <v>48</v>
      </c>
      <c r="C49" s="305"/>
      <c r="D49" s="306">
        <v>32597</v>
      </c>
      <c r="E49" s="307">
        <v>66802</v>
      </c>
      <c r="F49" s="308">
        <v>104713</v>
      </c>
      <c r="G49" s="309">
        <v>139947</v>
      </c>
      <c r="H49" s="308">
        <v>34443</v>
      </c>
      <c r="I49" s="307">
        <v>71949</v>
      </c>
      <c r="J49" s="308">
        <v>114691</v>
      </c>
      <c r="K49" s="309">
        <v>149304</v>
      </c>
      <c r="L49" s="308">
        <v>35367</v>
      </c>
      <c r="M49" s="307">
        <v>75693</v>
      </c>
      <c r="N49" s="296"/>
    </row>
    <row r="50" spans="1:14" s="310" customFormat="1" ht="12.75">
      <c r="A50" s="305"/>
      <c r="B50" s="304" t="s">
        <v>40</v>
      </c>
      <c r="C50" s="305"/>
      <c r="D50" s="306">
        <v>21191</v>
      </c>
      <c r="E50" s="307">
        <v>43060</v>
      </c>
      <c r="F50" s="308">
        <v>69024</v>
      </c>
      <c r="G50" s="309">
        <v>92772</v>
      </c>
      <c r="H50" s="308">
        <v>23266</v>
      </c>
      <c r="I50" s="307">
        <v>49487</v>
      </c>
      <c r="J50" s="308">
        <v>79963</v>
      </c>
      <c r="K50" s="309">
        <v>101855</v>
      </c>
      <c r="L50" s="308">
        <v>24470</v>
      </c>
      <c r="M50" s="307">
        <v>53839</v>
      </c>
      <c r="N50" s="296"/>
    </row>
    <row r="51" spans="1:14" ht="12.75">
      <c r="A51" s="315"/>
      <c r="B51" s="274"/>
      <c r="C51" s="325"/>
      <c r="D51" s="299"/>
      <c r="E51" s="300"/>
      <c r="F51" s="301"/>
      <c r="G51" s="302"/>
      <c r="H51" s="301"/>
      <c r="I51" s="300"/>
      <c r="J51" s="301"/>
      <c r="K51" s="312"/>
      <c r="L51" s="301"/>
      <c r="M51" s="300"/>
      <c r="N51" s="296"/>
    </row>
    <row r="52" spans="1:14" ht="12.75">
      <c r="A52" s="313" t="s">
        <v>113</v>
      </c>
      <c r="B52" s="274"/>
      <c r="C52" s="325"/>
      <c r="D52" s="299">
        <v>11850</v>
      </c>
      <c r="E52" s="300">
        <v>26127</v>
      </c>
      <c r="F52" s="301">
        <v>29573</v>
      </c>
      <c r="G52" s="302">
        <v>43871</v>
      </c>
      <c r="H52" s="301">
        <v>4016</v>
      </c>
      <c r="I52" s="300">
        <v>14265</v>
      </c>
      <c r="J52" s="301">
        <v>24528</v>
      </c>
      <c r="K52" s="302">
        <v>55903</v>
      </c>
      <c r="L52" s="301">
        <v>6140</v>
      </c>
      <c r="M52" s="300">
        <v>16480</v>
      </c>
      <c r="N52" s="296"/>
    </row>
    <row r="53" spans="1:14" ht="12.75">
      <c r="A53" s="265"/>
      <c r="B53" s="274"/>
      <c r="C53" s="325"/>
      <c r="D53" s="299"/>
      <c r="E53" s="300"/>
      <c r="F53" s="301"/>
      <c r="G53" s="302"/>
      <c r="H53" s="301"/>
      <c r="I53" s="300"/>
      <c r="J53" s="301"/>
      <c r="K53" s="302"/>
      <c r="L53" s="301"/>
      <c r="M53" s="300"/>
      <c r="N53" s="296"/>
    </row>
    <row r="54" spans="1:14" ht="15.75">
      <c r="A54" s="324" t="s">
        <v>142</v>
      </c>
      <c r="B54" s="274"/>
      <c r="C54" s="325"/>
      <c r="D54" s="299"/>
      <c r="E54" s="300"/>
      <c r="F54" s="301"/>
      <c r="G54" s="302"/>
      <c r="H54" s="301"/>
      <c r="I54" s="300"/>
      <c r="J54" s="301"/>
      <c r="K54" s="312"/>
      <c r="L54" s="301"/>
      <c r="M54" s="300"/>
      <c r="N54" s="296"/>
    </row>
    <row r="55" spans="1:14" ht="15.75">
      <c r="A55" s="324"/>
      <c r="B55" s="274"/>
      <c r="C55" s="325"/>
      <c r="D55" s="299"/>
      <c r="E55" s="300"/>
      <c r="F55" s="301"/>
      <c r="G55" s="302"/>
      <c r="H55" s="301"/>
      <c r="I55" s="300"/>
      <c r="J55" s="301"/>
      <c r="K55" s="302"/>
      <c r="L55" s="301"/>
      <c r="M55" s="300"/>
      <c r="N55" s="296"/>
    </row>
    <row r="56" spans="1:14" ht="12.75">
      <c r="A56" s="325"/>
      <c r="B56" s="274"/>
      <c r="C56" s="328" t="s">
        <v>15</v>
      </c>
      <c r="D56" s="299">
        <v>37917</v>
      </c>
      <c r="E56" s="300">
        <v>77013</v>
      </c>
      <c r="F56" s="301">
        <v>117977</v>
      </c>
      <c r="G56" s="302">
        <v>157861</v>
      </c>
      <c r="H56" s="301">
        <v>38536</v>
      </c>
      <c r="I56" s="300">
        <v>79746</v>
      </c>
      <c r="J56" s="301">
        <v>122186</v>
      </c>
      <c r="K56" s="302">
        <v>163025</v>
      </c>
      <c r="L56" s="301">
        <v>39528</v>
      </c>
      <c r="M56" s="300">
        <v>80588</v>
      </c>
      <c r="N56" s="296"/>
    </row>
    <row r="57" spans="1:14" ht="12.75">
      <c r="A57" s="325"/>
      <c r="B57" s="274"/>
      <c r="C57" s="328" t="s">
        <v>18</v>
      </c>
      <c r="D57" s="299">
        <v>12424</v>
      </c>
      <c r="E57" s="300">
        <v>25990</v>
      </c>
      <c r="F57" s="301">
        <v>39845</v>
      </c>
      <c r="G57" s="302">
        <v>53451</v>
      </c>
      <c r="H57" s="301">
        <v>12036</v>
      </c>
      <c r="I57" s="300">
        <v>24102</v>
      </c>
      <c r="J57" s="301">
        <v>36462</v>
      </c>
      <c r="K57" s="302">
        <v>48930</v>
      </c>
      <c r="L57" s="301">
        <v>10577</v>
      </c>
      <c r="M57" s="300">
        <v>21768</v>
      </c>
      <c r="N57" s="296"/>
    </row>
    <row r="58" spans="1:14" ht="12.75">
      <c r="A58" s="325"/>
      <c r="B58" s="274"/>
      <c r="C58" s="328" t="s">
        <v>25</v>
      </c>
      <c r="D58" s="299">
        <v>570</v>
      </c>
      <c r="E58" s="300">
        <v>2654</v>
      </c>
      <c r="F58" s="301">
        <v>4586</v>
      </c>
      <c r="G58" s="302">
        <v>5351</v>
      </c>
      <c r="H58" s="301">
        <v>1689</v>
      </c>
      <c r="I58" s="300">
        <v>3024</v>
      </c>
      <c r="J58" s="301">
        <v>4718</v>
      </c>
      <c r="K58" s="302">
        <v>6031</v>
      </c>
      <c r="L58" s="301">
        <v>1222</v>
      </c>
      <c r="M58" s="300">
        <v>2594</v>
      </c>
      <c r="N58" s="296"/>
    </row>
    <row r="59" spans="1:14" ht="12.75">
      <c r="A59" s="325"/>
      <c r="B59" s="274"/>
      <c r="C59" s="328" t="s">
        <v>26</v>
      </c>
      <c r="D59" s="299">
        <v>8389</v>
      </c>
      <c r="E59" s="300">
        <v>16329</v>
      </c>
      <c r="F59" s="301">
        <v>25144</v>
      </c>
      <c r="G59" s="302">
        <v>35111</v>
      </c>
      <c r="H59" s="301">
        <v>8937</v>
      </c>
      <c r="I59" s="300">
        <v>17811</v>
      </c>
      <c r="J59" s="301">
        <v>27552</v>
      </c>
      <c r="K59" s="302">
        <v>37782</v>
      </c>
      <c r="L59" s="301">
        <v>10202</v>
      </c>
      <c r="M59" s="300">
        <v>20737</v>
      </c>
      <c r="N59" s="296"/>
    </row>
    <row r="60" spans="1:14" ht="12.75">
      <c r="A60" s="325"/>
      <c r="B60" s="274"/>
      <c r="C60" s="328" t="s">
        <v>27</v>
      </c>
      <c r="D60" s="299">
        <v>4401</v>
      </c>
      <c r="E60" s="300">
        <v>9167</v>
      </c>
      <c r="F60" s="301">
        <v>14737</v>
      </c>
      <c r="G60" s="302">
        <v>23028</v>
      </c>
      <c r="H60" s="301">
        <v>4218</v>
      </c>
      <c r="I60" s="300">
        <v>8572</v>
      </c>
      <c r="J60" s="301">
        <v>13443</v>
      </c>
      <c r="K60" s="302">
        <v>20472</v>
      </c>
      <c r="L60" s="301">
        <v>4190</v>
      </c>
      <c r="M60" s="300">
        <v>8397</v>
      </c>
      <c r="N60" s="296"/>
    </row>
    <row r="61" spans="1:14" ht="12.75">
      <c r="A61" s="325"/>
      <c r="B61" s="274"/>
      <c r="C61" s="328" t="s">
        <v>136</v>
      </c>
      <c r="D61" s="299">
        <v>502</v>
      </c>
      <c r="E61" s="300">
        <v>1173</v>
      </c>
      <c r="F61" s="301">
        <v>1649</v>
      </c>
      <c r="G61" s="302">
        <v>2704</v>
      </c>
      <c r="H61" s="301">
        <v>1437</v>
      </c>
      <c r="I61" s="300">
        <v>2605</v>
      </c>
      <c r="J61" s="301">
        <v>3917</v>
      </c>
      <c r="K61" s="302">
        <v>5260</v>
      </c>
      <c r="L61" s="301">
        <v>1295</v>
      </c>
      <c r="M61" s="300">
        <v>2836</v>
      </c>
      <c r="N61" s="296"/>
    </row>
    <row r="62" spans="1:14" ht="12.75">
      <c r="A62" s="305"/>
      <c r="B62" s="304" t="s">
        <v>137</v>
      </c>
      <c r="C62" s="305"/>
      <c r="D62" s="306">
        <v>64203</v>
      </c>
      <c r="E62" s="307">
        <v>132326</v>
      </c>
      <c r="F62" s="308">
        <v>203938</v>
      </c>
      <c r="G62" s="309">
        <v>277506</v>
      </c>
      <c r="H62" s="308">
        <v>66853</v>
      </c>
      <c r="I62" s="307">
        <v>135860</v>
      </c>
      <c r="J62" s="308">
        <v>208278</v>
      </c>
      <c r="K62" s="309">
        <v>281500</v>
      </c>
      <c r="L62" s="308">
        <v>67014</v>
      </c>
      <c r="M62" s="307">
        <v>136920</v>
      </c>
      <c r="N62" s="296"/>
    </row>
    <row r="63" spans="1:14" ht="12.75">
      <c r="A63" s="305"/>
      <c r="B63" s="304" t="s">
        <v>48</v>
      </c>
      <c r="C63" s="305"/>
      <c r="D63" s="306">
        <v>27232</v>
      </c>
      <c r="E63" s="307">
        <v>54579</v>
      </c>
      <c r="F63" s="308">
        <v>83608</v>
      </c>
      <c r="G63" s="309">
        <v>112210</v>
      </c>
      <c r="H63" s="308">
        <v>27915</v>
      </c>
      <c r="I63" s="307">
        <v>57614</v>
      </c>
      <c r="J63" s="308">
        <v>89668</v>
      </c>
      <c r="K63" s="309">
        <v>118932</v>
      </c>
      <c r="L63" s="308">
        <v>28854</v>
      </c>
      <c r="M63" s="307">
        <v>60711</v>
      </c>
      <c r="N63" s="296"/>
    </row>
    <row r="64" spans="1:14" ht="12.75">
      <c r="A64" s="305"/>
      <c r="B64" s="304" t="s">
        <v>40</v>
      </c>
      <c r="C64" s="305"/>
      <c r="D64" s="306">
        <v>18340</v>
      </c>
      <c r="E64" s="307">
        <v>36690</v>
      </c>
      <c r="F64" s="308">
        <v>56500</v>
      </c>
      <c r="G64" s="309">
        <v>75956</v>
      </c>
      <c r="H64" s="308">
        <v>19017</v>
      </c>
      <c r="I64" s="307">
        <v>39696</v>
      </c>
      <c r="J64" s="308">
        <v>61862</v>
      </c>
      <c r="K64" s="309">
        <v>80683</v>
      </c>
      <c r="L64" s="308">
        <v>20301</v>
      </c>
      <c r="M64" s="307">
        <v>43538</v>
      </c>
      <c r="N64" s="296"/>
    </row>
    <row r="65" spans="1:14" ht="12.75">
      <c r="A65" s="265"/>
      <c r="B65" s="274"/>
      <c r="C65" s="325"/>
      <c r="D65" s="299"/>
      <c r="E65" s="300"/>
      <c r="F65" s="301"/>
      <c r="G65" s="312"/>
      <c r="H65" s="301"/>
      <c r="I65" s="300"/>
      <c r="J65" s="301"/>
      <c r="K65" s="312"/>
      <c r="L65" s="301"/>
      <c r="M65" s="300"/>
      <c r="N65" s="296"/>
    </row>
    <row r="66" spans="1:14" ht="15.75">
      <c r="A66" s="324" t="s">
        <v>143</v>
      </c>
      <c r="B66" s="274"/>
      <c r="C66" s="325"/>
      <c r="D66" s="299"/>
      <c r="E66" s="300"/>
      <c r="F66" s="301"/>
      <c r="G66" s="312"/>
      <c r="H66" s="301"/>
      <c r="I66" s="300"/>
      <c r="J66" s="301"/>
      <c r="K66" s="312"/>
      <c r="L66" s="301"/>
      <c r="M66" s="300"/>
      <c r="N66" s="296"/>
    </row>
    <row r="67" spans="1:14" ht="12.75">
      <c r="A67" s="315"/>
      <c r="B67" s="274"/>
      <c r="C67" s="325"/>
      <c r="D67" s="299"/>
      <c r="E67" s="300"/>
      <c r="F67" s="301"/>
      <c r="G67" s="302"/>
      <c r="H67" s="301"/>
      <c r="I67" s="300"/>
      <c r="J67" s="301"/>
      <c r="K67" s="302"/>
      <c r="L67" s="301"/>
      <c r="M67" s="300"/>
      <c r="N67" s="296"/>
    </row>
    <row r="68" spans="1:14" ht="12.75">
      <c r="A68" s="315"/>
      <c r="B68" s="304" t="s">
        <v>137</v>
      </c>
      <c r="C68" s="325"/>
      <c r="D68" s="306">
        <v>0</v>
      </c>
      <c r="E68" s="307">
        <v>705</v>
      </c>
      <c r="F68" s="308">
        <v>10867</v>
      </c>
      <c r="G68" s="309">
        <v>20212</v>
      </c>
      <c r="H68" s="308">
        <v>1716</v>
      </c>
      <c r="I68" s="307">
        <v>3313</v>
      </c>
      <c r="J68" s="308">
        <v>5253</v>
      </c>
      <c r="K68" s="309">
        <v>7316</v>
      </c>
      <c r="L68" s="308">
        <v>1588</v>
      </c>
      <c r="M68" s="307">
        <v>3451</v>
      </c>
      <c r="N68" s="296"/>
    </row>
    <row r="69" spans="1:14" ht="12.75">
      <c r="A69" s="315"/>
      <c r="B69" s="304" t="s">
        <v>48</v>
      </c>
      <c r="C69" s="325"/>
      <c r="D69" s="306">
        <v>-273</v>
      </c>
      <c r="E69" s="307">
        <v>-110</v>
      </c>
      <c r="F69" s="308">
        <v>-382</v>
      </c>
      <c r="G69" s="309">
        <v>-178</v>
      </c>
      <c r="H69" s="308">
        <v>578</v>
      </c>
      <c r="I69" s="307">
        <v>1042</v>
      </c>
      <c r="J69" s="308">
        <v>1460</v>
      </c>
      <c r="K69" s="309">
        <v>1578</v>
      </c>
      <c r="L69" s="308">
        <v>463</v>
      </c>
      <c r="M69" s="307">
        <v>905</v>
      </c>
      <c r="N69" s="296"/>
    </row>
    <row r="70" spans="1:14" ht="12.75">
      <c r="A70" s="315"/>
      <c r="B70" s="274"/>
      <c r="C70" s="325"/>
      <c r="D70" s="299"/>
      <c r="E70" s="300"/>
      <c r="F70" s="301"/>
      <c r="G70" s="302"/>
      <c r="H70" s="301"/>
      <c r="I70" s="300"/>
      <c r="J70" s="301"/>
      <c r="K70" s="302"/>
      <c r="L70" s="301"/>
      <c r="M70" s="300"/>
      <c r="N70" s="296"/>
    </row>
    <row r="71" spans="1:14" ht="15.75">
      <c r="A71" s="324" t="s">
        <v>144</v>
      </c>
      <c r="B71" s="274"/>
      <c r="C71" s="325"/>
      <c r="D71" s="299"/>
      <c r="E71" s="300"/>
      <c r="F71" s="301"/>
      <c r="G71" s="302"/>
      <c r="H71" s="301"/>
      <c r="I71" s="300"/>
      <c r="J71" s="301"/>
      <c r="K71" s="302"/>
      <c r="L71" s="301"/>
      <c r="M71" s="300"/>
      <c r="N71" s="296"/>
    </row>
    <row r="72" spans="1:14" ht="12.75">
      <c r="A72" s="315"/>
      <c r="B72" s="274"/>
      <c r="C72" s="325"/>
      <c r="D72" s="299"/>
      <c r="E72" s="300"/>
      <c r="F72" s="301"/>
      <c r="G72" s="302"/>
      <c r="H72" s="301"/>
      <c r="I72" s="300"/>
      <c r="J72" s="301"/>
      <c r="K72" s="302"/>
      <c r="L72" s="301"/>
      <c r="M72" s="300"/>
      <c r="N72" s="296"/>
    </row>
    <row r="73" spans="1:14" ht="12.75">
      <c r="A73" s="315"/>
      <c r="B73" s="304" t="s">
        <v>137</v>
      </c>
      <c r="C73" s="325"/>
      <c r="D73" s="306">
        <v>8224</v>
      </c>
      <c r="E73" s="307">
        <v>17704</v>
      </c>
      <c r="F73" s="308">
        <v>28935</v>
      </c>
      <c r="G73" s="309">
        <v>39023</v>
      </c>
      <c r="H73" s="308">
        <v>9258</v>
      </c>
      <c r="I73" s="307">
        <v>19575</v>
      </c>
      <c r="J73" s="308">
        <v>31417</v>
      </c>
      <c r="K73" s="309">
        <v>42517</v>
      </c>
      <c r="L73" s="308">
        <v>10264</v>
      </c>
      <c r="M73" s="307">
        <v>21575</v>
      </c>
      <c r="N73" s="296"/>
    </row>
    <row r="74" spans="1:14" ht="12.75">
      <c r="A74" s="315"/>
      <c r="B74" s="304" t="s">
        <v>48</v>
      </c>
      <c r="C74" s="325"/>
      <c r="D74" s="306">
        <v>4415</v>
      </c>
      <c r="E74" s="307">
        <v>9755</v>
      </c>
      <c r="F74" s="308">
        <v>16325</v>
      </c>
      <c r="G74" s="309">
        <v>21902</v>
      </c>
      <c r="H74" s="308">
        <v>5039</v>
      </c>
      <c r="I74" s="307">
        <v>10780</v>
      </c>
      <c r="J74" s="308">
        <v>17503</v>
      </c>
      <c r="K74" s="309">
        <v>22311</v>
      </c>
      <c r="L74" s="308">
        <v>5363</v>
      </c>
      <c r="M74" s="307">
        <v>12043</v>
      </c>
      <c r="N74" s="296"/>
    </row>
    <row r="75" spans="1:14" ht="12.75">
      <c r="A75" s="315"/>
      <c r="B75" s="274"/>
      <c r="C75" s="325"/>
      <c r="D75" s="299"/>
      <c r="E75" s="300"/>
      <c r="F75" s="301"/>
      <c r="G75" s="302"/>
      <c r="H75" s="301"/>
      <c r="I75" s="300"/>
      <c r="J75" s="301"/>
      <c r="K75" s="302"/>
      <c r="L75" s="301"/>
      <c r="M75" s="300"/>
      <c r="N75" s="296"/>
    </row>
    <row r="76" spans="1:14" ht="15.75">
      <c r="A76" s="324" t="s">
        <v>145</v>
      </c>
      <c r="B76" s="274"/>
      <c r="C76" s="325"/>
      <c r="D76" s="299"/>
      <c r="E76" s="300"/>
      <c r="F76" s="301"/>
      <c r="G76" s="302"/>
      <c r="H76" s="301"/>
      <c r="I76" s="300"/>
      <c r="J76" s="301"/>
      <c r="K76" s="302"/>
      <c r="L76" s="301"/>
      <c r="M76" s="300"/>
      <c r="N76" s="296"/>
    </row>
    <row r="77" spans="1:14" ht="12.75">
      <c r="A77" s="315"/>
      <c r="B77" s="274"/>
      <c r="C77" s="325"/>
      <c r="D77" s="299"/>
      <c r="E77" s="300"/>
      <c r="F77" s="301"/>
      <c r="G77" s="302"/>
      <c r="H77" s="301"/>
      <c r="I77" s="300"/>
      <c r="J77" s="301"/>
      <c r="K77" s="302"/>
      <c r="L77" s="301"/>
      <c r="M77" s="300"/>
      <c r="N77" s="296"/>
    </row>
    <row r="78" spans="1:14" ht="12.75">
      <c r="A78" s="315"/>
      <c r="B78" s="304" t="s">
        <v>137</v>
      </c>
      <c r="C78" s="325"/>
      <c r="D78" s="306">
        <v>2642</v>
      </c>
      <c r="E78" s="307">
        <v>5823</v>
      </c>
      <c r="F78" s="308">
        <v>10378</v>
      </c>
      <c r="G78" s="309">
        <v>13404</v>
      </c>
      <c r="H78" s="308">
        <v>3253</v>
      </c>
      <c r="I78" s="307">
        <v>7704</v>
      </c>
      <c r="J78" s="308">
        <v>13969</v>
      </c>
      <c r="K78" s="309">
        <v>17199</v>
      </c>
      <c r="L78" s="308">
        <v>3745</v>
      </c>
      <c r="M78" s="307">
        <v>7990</v>
      </c>
      <c r="N78" s="296"/>
    </row>
    <row r="79" spans="1:14" ht="12.75">
      <c r="A79" s="315"/>
      <c r="B79" s="304" t="s">
        <v>48</v>
      </c>
      <c r="C79" s="325"/>
      <c r="D79" s="306">
        <v>1222</v>
      </c>
      <c r="E79" s="307">
        <v>2578</v>
      </c>
      <c r="F79" s="308">
        <v>5162</v>
      </c>
      <c r="G79" s="309">
        <v>6009</v>
      </c>
      <c r="H79" s="308">
        <v>911</v>
      </c>
      <c r="I79" s="307">
        <v>2513</v>
      </c>
      <c r="J79" s="308">
        <v>6060</v>
      </c>
      <c r="K79" s="309">
        <v>6483</v>
      </c>
      <c r="L79" s="308">
        <v>687</v>
      </c>
      <c r="M79" s="307">
        <v>2034</v>
      </c>
      <c r="N79" s="296"/>
    </row>
    <row r="80" spans="1:14" ht="12.75">
      <c r="A80" s="316"/>
      <c r="B80" s="317"/>
      <c r="C80" s="316"/>
      <c r="D80" s="329"/>
      <c r="E80" s="330"/>
      <c r="F80" s="331"/>
      <c r="G80" s="332"/>
      <c r="H80" s="322"/>
      <c r="I80" s="330"/>
      <c r="J80" s="331"/>
      <c r="K80" s="332"/>
      <c r="L80" s="331"/>
      <c r="M80" s="330"/>
      <c r="N80" s="296"/>
    </row>
    <row r="81" spans="1:14" ht="15.75">
      <c r="A81" s="279" t="s">
        <v>146</v>
      </c>
      <c r="B81" s="274"/>
      <c r="C81" s="280"/>
      <c r="D81" s="326"/>
      <c r="E81" s="325"/>
      <c r="G81" s="312"/>
      <c r="I81" s="325"/>
      <c r="J81" s="327"/>
      <c r="K81" s="312"/>
      <c r="L81" s="327"/>
      <c r="M81" s="325"/>
      <c r="N81" s="296"/>
    </row>
    <row r="82" spans="1:14" ht="12.75">
      <c r="A82" s="280"/>
      <c r="B82" s="274"/>
      <c r="C82" s="280"/>
      <c r="D82" s="326"/>
      <c r="E82" s="325"/>
      <c r="G82" s="312"/>
      <c r="I82" s="325"/>
      <c r="J82" s="327"/>
      <c r="K82" s="312"/>
      <c r="L82" s="327"/>
      <c r="M82" s="325"/>
      <c r="N82" s="296"/>
    </row>
    <row r="83" spans="1:14" ht="12.75">
      <c r="A83" s="289" t="s">
        <v>134</v>
      </c>
      <c r="B83" s="274"/>
      <c r="C83" s="280"/>
      <c r="D83" s="326"/>
      <c r="E83" s="325"/>
      <c r="G83" s="312"/>
      <c r="I83" s="325"/>
      <c r="J83" s="327"/>
      <c r="K83" s="312"/>
      <c r="L83" s="327"/>
      <c r="M83" s="325"/>
      <c r="N83" s="296"/>
    </row>
    <row r="84" spans="1:14" ht="12.75">
      <c r="A84" s="280"/>
      <c r="B84" s="274"/>
      <c r="C84" s="291" t="s">
        <v>15</v>
      </c>
      <c r="D84" s="292">
        <v>6075</v>
      </c>
      <c r="E84" s="293">
        <v>11937</v>
      </c>
      <c r="F84" s="294">
        <v>17428</v>
      </c>
      <c r="G84" s="295">
        <v>22481</v>
      </c>
      <c r="H84" s="294">
        <v>4716</v>
      </c>
      <c r="I84" s="293">
        <v>9022</v>
      </c>
      <c r="J84" s="294">
        <v>13379</v>
      </c>
      <c r="K84" s="295">
        <v>17351</v>
      </c>
      <c r="L84" s="294">
        <v>3881</v>
      </c>
      <c r="M84" s="293">
        <v>12852</v>
      </c>
      <c r="N84" s="296"/>
    </row>
    <row r="85" spans="1:14" ht="12.75">
      <c r="A85" s="297"/>
      <c r="B85" s="333"/>
      <c r="C85" s="297" t="s">
        <v>147</v>
      </c>
      <c r="D85" s="334">
        <v>2344</v>
      </c>
      <c r="E85" s="335">
        <v>8110</v>
      </c>
      <c r="F85" s="336">
        <v>11586</v>
      </c>
      <c r="G85" s="337">
        <v>23555</v>
      </c>
      <c r="H85" s="338">
        <v>8383</v>
      </c>
      <c r="I85" s="335">
        <v>17824</v>
      </c>
      <c r="J85" s="336">
        <v>28253</v>
      </c>
      <c r="K85" s="337">
        <v>41434</v>
      </c>
      <c r="L85" s="336">
        <v>9895</v>
      </c>
      <c r="M85" s="335">
        <v>19557</v>
      </c>
      <c r="N85" s="296"/>
    </row>
    <row r="86" spans="1:14" ht="12.75">
      <c r="A86" s="297"/>
      <c r="B86" s="333"/>
      <c r="C86" s="297" t="s">
        <v>136</v>
      </c>
      <c r="D86" s="334">
        <v>4763</v>
      </c>
      <c r="E86" s="335">
        <v>9644</v>
      </c>
      <c r="F86" s="336">
        <v>14209</v>
      </c>
      <c r="G86" s="337">
        <v>19333</v>
      </c>
      <c r="H86" s="336">
        <v>4878</v>
      </c>
      <c r="I86" s="335">
        <v>10018</v>
      </c>
      <c r="J86" s="336">
        <v>15104</v>
      </c>
      <c r="K86" s="337">
        <v>20147</v>
      </c>
      <c r="L86" s="336">
        <v>5151</v>
      </c>
      <c r="M86" s="335">
        <v>10092</v>
      </c>
      <c r="N86" s="296"/>
    </row>
    <row r="87" spans="1:14" s="310" customFormat="1" ht="12.75">
      <c r="A87" s="303"/>
      <c r="B87" s="304" t="s">
        <v>137</v>
      </c>
      <c r="C87" s="305"/>
      <c r="D87" s="306">
        <v>13182</v>
      </c>
      <c r="E87" s="307">
        <v>29691</v>
      </c>
      <c r="F87" s="308">
        <v>43223</v>
      </c>
      <c r="G87" s="309">
        <v>65369</v>
      </c>
      <c r="H87" s="308">
        <v>17977</v>
      </c>
      <c r="I87" s="307">
        <v>36864</v>
      </c>
      <c r="J87" s="308">
        <v>56736</v>
      </c>
      <c r="K87" s="309">
        <v>78932</v>
      </c>
      <c r="L87" s="308">
        <v>18927</v>
      </c>
      <c r="M87" s="307">
        <v>42501</v>
      </c>
      <c r="N87" s="296"/>
    </row>
    <row r="88" spans="1:14" s="310" customFormat="1" ht="12.75">
      <c r="A88" s="303"/>
      <c r="B88" s="304" t="s">
        <v>48</v>
      </c>
      <c r="C88" s="305"/>
      <c r="D88" s="306">
        <v>4126</v>
      </c>
      <c r="E88" s="307">
        <v>8155</v>
      </c>
      <c r="F88" s="308">
        <v>11372</v>
      </c>
      <c r="G88" s="309">
        <v>15745</v>
      </c>
      <c r="H88" s="308">
        <v>4151</v>
      </c>
      <c r="I88" s="307">
        <v>8056</v>
      </c>
      <c r="J88" s="308">
        <v>11561</v>
      </c>
      <c r="K88" s="339">
        <v>11833</v>
      </c>
      <c r="L88" s="308">
        <v>5177</v>
      </c>
      <c r="M88" s="307">
        <v>14675</v>
      </c>
      <c r="N88" s="296"/>
    </row>
    <row r="89" spans="1:14" s="310" customFormat="1" ht="12.75">
      <c r="A89" s="303"/>
      <c r="B89" s="304" t="s">
        <v>40</v>
      </c>
      <c r="C89" s="305"/>
      <c r="D89" s="306">
        <v>3314</v>
      </c>
      <c r="E89" s="307">
        <v>6483</v>
      </c>
      <c r="F89" s="308">
        <v>8840</v>
      </c>
      <c r="G89" s="309">
        <v>12134</v>
      </c>
      <c r="H89" s="308">
        <v>2506</v>
      </c>
      <c r="I89" s="307">
        <v>4871</v>
      </c>
      <c r="J89" s="308">
        <v>7175</v>
      </c>
      <c r="K89" s="340">
        <v>5966</v>
      </c>
      <c r="L89" s="308">
        <v>3777</v>
      </c>
      <c r="M89" s="307">
        <v>11798</v>
      </c>
      <c r="N89" s="296"/>
    </row>
    <row r="90" spans="1:14" ht="12.75">
      <c r="A90" s="297"/>
      <c r="B90" s="274"/>
      <c r="C90" s="297"/>
      <c r="D90" s="326"/>
      <c r="E90" s="325"/>
      <c r="G90" s="312"/>
      <c r="I90" s="325"/>
      <c r="J90" s="327"/>
      <c r="K90" s="312"/>
      <c r="L90" s="327"/>
      <c r="M90" s="325"/>
      <c r="N90" s="296"/>
    </row>
    <row r="91" spans="1:14" ht="12.75">
      <c r="A91" s="313" t="s">
        <v>113</v>
      </c>
      <c r="B91" s="274"/>
      <c r="C91" s="297"/>
      <c r="D91" s="341">
        <v>618</v>
      </c>
      <c r="E91" s="300">
        <v>1912</v>
      </c>
      <c r="F91" s="342">
        <v>3355</v>
      </c>
      <c r="G91" s="302">
        <v>5853</v>
      </c>
      <c r="H91" s="263">
        <v>512</v>
      </c>
      <c r="I91" s="315">
        <v>826</v>
      </c>
      <c r="J91" s="342">
        <v>1451</v>
      </c>
      <c r="K91" s="343">
        <v>3316</v>
      </c>
      <c r="L91" s="342">
        <v>205</v>
      </c>
      <c r="M91" s="315">
        <v>749</v>
      </c>
      <c r="N91" s="296"/>
    </row>
    <row r="92" spans="1:14" ht="12.75">
      <c r="A92" s="316"/>
      <c r="B92" s="317"/>
      <c r="C92" s="318"/>
      <c r="D92" s="329"/>
      <c r="E92" s="330"/>
      <c r="F92" s="331"/>
      <c r="G92" s="332"/>
      <c r="H92" s="322"/>
      <c r="I92" s="330"/>
      <c r="J92" s="331"/>
      <c r="K92" s="332"/>
      <c r="L92" s="331"/>
      <c r="M92" s="330"/>
      <c r="N92" s="296"/>
    </row>
    <row r="93" spans="1:14" ht="15.75">
      <c r="A93" s="279" t="s">
        <v>148</v>
      </c>
      <c r="B93" s="274"/>
      <c r="C93" s="280"/>
      <c r="D93" s="326"/>
      <c r="E93" s="325"/>
      <c r="G93" s="312"/>
      <c r="I93" s="325"/>
      <c r="J93" s="327"/>
      <c r="K93" s="312"/>
      <c r="L93" s="327"/>
      <c r="M93" s="325"/>
      <c r="N93" s="296"/>
    </row>
    <row r="94" spans="1:14" ht="12.75">
      <c r="A94" s="280"/>
      <c r="B94" s="274"/>
      <c r="C94" s="280"/>
      <c r="D94" s="326"/>
      <c r="E94" s="325"/>
      <c r="G94" s="312"/>
      <c r="I94" s="325"/>
      <c r="J94" s="327"/>
      <c r="K94" s="312"/>
      <c r="L94" s="327"/>
      <c r="M94" s="325"/>
      <c r="N94" s="296"/>
    </row>
    <row r="95" spans="1:14" ht="12.75">
      <c r="A95" s="289" t="s">
        <v>134</v>
      </c>
      <c r="B95" s="274"/>
      <c r="C95" s="280"/>
      <c r="D95" s="326"/>
      <c r="E95" s="325"/>
      <c r="G95" s="312"/>
      <c r="I95" s="325"/>
      <c r="J95" s="327"/>
      <c r="K95" s="312"/>
      <c r="L95" s="327"/>
      <c r="M95" s="325"/>
      <c r="N95" s="296"/>
    </row>
    <row r="96" spans="1:14" s="310" customFormat="1" ht="12.75">
      <c r="A96" s="303"/>
      <c r="B96" s="304" t="s">
        <v>137</v>
      </c>
      <c r="C96" s="305"/>
      <c r="D96" s="306">
        <v>6267</v>
      </c>
      <c r="E96" s="307">
        <v>12852</v>
      </c>
      <c r="F96" s="308">
        <v>18808</v>
      </c>
      <c r="G96" s="309">
        <v>26397</v>
      </c>
      <c r="H96" s="308">
        <v>5737</v>
      </c>
      <c r="I96" s="307">
        <v>11728</v>
      </c>
      <c r="J96" s="308">
        <v>17460</v>
      </c>
      <c r="K96" s="309">
        <v>23737</v>
      </c>
      <c r="L96" s="308">
        <v>5291</v>
      </c>
      <c r="M96" s="307">
        <v>10859</v>
      </c>
      <c r="N96" s="296"/>
    </row>
    <row r="97" spans="1:14" s="310" customFormat="1" ht="12.75">
      <c r="A97" s="303"/>
      <c r="B97" s="304" t="s">
        <v>48</v>
      </c>
      <c r="C97" s="305"/>
      <c r="D97" s="306">
        <v>-5075</v>
      </c>
      <c r="E97" s="307">
        <v>-9961</v>
      </c>
      <c r="F97" s="308">
        <v>-14326</v>
      </c>
      <c r="G97" s="309">
        <v>-20813</v>
      </c>
      <c r="H97" s="308">
        <v>-6155</v>
      </c>
      <c r="I97" s="307">
        <v>-11220</v>
      </c>
      <c r="J97" s="308">
        <v>-16535</v>
      </c>
      <c r="K97" s="309">
        <v>-28799</v>
      </c>
      <c r="L97" s="308">
        <v>-4792</v>
      </c>
      <c r="M97" s="307">
        <v>-10419</v>
      </c>
      <c r="N97" s="296"/>
    </row>
    <row r="98" spans="1:14" s="310" customFormat="1" ht="12.75">
      <c r="A98" s="303"/>
      <c r="B98" s="304" t="s">
        <v>40</v>
      </c>
      <c r="C98" s="305"/>
      <c r="D98" s="306">
        <v>-6079</v>
      </c>
      <c r="E98" s="307">
        <v>-11990</v>
      </c>
      <c r="F98" s="308">
        <v>-17395</v>
      </c>
      <c r="G98" s="309">
        <v>-24815</v>
      </c>
      <c r="H98" s="308">
        <v>-7277</v>
      </c>
      <c r="I98" s="307">
        <v>-13514</v>
      </c>
      <c r="J98" s="308">
        <v>-19979</v>
      </c>
      <c r="K98" s="309">
        <v>-33605</v>
      </c>
      <c r="L98" s="308">
        <v>-5913</v>
      </c>
      <c r="M98" s="307">
        <v>-12944</v>
      </c>
      <c r="N98" s="296"/>
    </row>
    <row r="99" spans="1:14" ht="12.75">
      <c r="A99" s="297"/>
      <c r="B99" s="274"/>
      <c r="C99" s="297"/>
      <c r="D99" s="326"/>
      <c r="E99" s="325"/>
      <c r="G99" s="312"/>
      <c r="I99" s="325"/>
      <c r="J99" s="327"/>
      <c r="K99" s="312"/>
      <c r="L99" s="327"/>
      <c r="M99" s="325"/>
      <c r="N99" s="296"/>
    </row>
    <row r="100" spans="1:14" ht="12.75">
      <c r="A100" s="344" t="s">
        <v>113</v>
      </c>
      <c r="B100" s="317"/>
      <c r="C100" s="318"/>
      <c r="D100" s="329">
        <v>139</v>
      </c>
      <c r="E100" s="345">
        <v>1035</v>
      </c>
      <c r="F100" s="346">
        <v>2156</v>
      </c>
      <c r="G100" s="347">
        <v>6210</v>
      </c>
      <c r="H100" s="322">
        <v>50</v>
      </c>
      <c r="I100" s="330">
        <v>980</v>
      </c>
      <c r="J100" s="346">
        <v>1929</v>
      </c>
      <c r="K100" s="347">
        <v>5266</v>
      </c>
      <c r="L100" s="346">
        <v>304</v>
      </c>
      <c r="M100" s="330">
        <v>1334</v>
      </c>
      <c r="N100" s="296"/>
    </row>
  </sheetData>
  <printOptions/>
  <pageMargins left="0.75" right="0.75" top="1" bottom="1" header="0.5" footer="0.5"/>
  <pageSetup horizontalDpi="1200" verticalDpi="1200" orientation="portrait" paperSize="9" scale="48" r:id="rId1"/>
  <rowBreaks count="2" manualBreakCount="2">
    <brk id="38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0"/>
  <sheetViews>
    <sheetView zoomScaleSheetLayoutView="50" workbookViewId="0" topLeftCell="A1">
      <pane xSplit="1" ySplit="3" topLeftCell="P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43" sqref="U143"/>
    </sheetView>
  </sheetViews>
  <sheetFormatPr defaultColWidth="9.140625" defaultRowHeight="12.75"/>
  <cols>
    <col min="1" max="1" width="51.28125" style="446" customWidth="1"/>
    <col min="2" max="17" width="13.7109375" style="446" customWidth="1"/>
    <col min="18" max="18" width="13.7109375" style="397" customWidth="1"/>
    <col min="19" max="19" width="13.7109375" style="446" customWidth="1"/>
    <col min="20" max="16384" width="9.140625" style="397" customWidth="1"/>
  </cols>
  <sheetData>
    <row r="1" spans="1:19" s="357" customFormat="1" ht="18.75">
      <c r="A1" s="349" t="s">
        <v>149</v>
      </c>
      <c r="B1" s="350"/>
      <c r="C1" s="350"/>
      <c r="D1" s="350"/>
      <c r="E1" s="351"/>
      <c r="F1" s="350"/>
      <c r="G1" s="350"/>
      <c r="H1" s="350"/>
      <c r="I1" s="351"/>
      <c r="J1" s="350"/>
      <c r="K1" s="350"/>
      <c r="L1" s="350"/>
      <c r="M1" s="352"/>
      <c r="N1" s="353"/>
      <c r="O1" s="350"/>
      <c r="P1" s="354"/>
      <c r="Q1" s="351"/>
      <c r="R1" s="355"/>
      <c r="S1" s="356"/>
    </row>
    <row r="2" spans="1:19" s="366" customFormat="1" ht="1.5" customHeight="1">
      <c r="A2" s="358"/>
      <c r="B2" s="359"/>
      <c r="C2" s="359"/>
      <c r="D2" s="359"/>
      <c r="E2" s="360"/>
      <c r="F2" s="361"/>
      <c r="G2" s="362"/>
      <c r="H2" s="363"/>
      <c r="I2" s="364"/>
      <c r="J2" s="359"/>
      <c r="K2" s="362"/>
      <c r="L2" s="363"/>
      <c r="M2" s="362"/>
      <c r="N2" s="365"/>
      <c r="O2" s="363"/>
      <c r="P2" s="14"/>
      <c r="Q2" s="364"/>
      <c r="R2" s="359"/>
      <c r="S2" s="359"/>
    </row>
    <row r="3" spans="1:19" s="366" customFormat="1" ht="15.75">
      <c r="A3" s="358" t="s">
        <v>150</v>
      </c>
      <c r="B3" s="367" t="s">
        <v>151</v>
      </c>
      <c r="C3" s="367" t="s">
        <v>152</v>
      </c>
      <c r="D3" s="367" t="s">
        <v>153</v>
      </c>
      <c r="E3" s="368" t="s">
        <v>154</v>
      </c>
      <c r="F3" s="369" t="s">
        <v>155</v>
      </c>
      <c r="G3" s="370" t="s">
        <v>156</v>
      </c>
      <c r="H3" s="371" t="s">
        <v>157</v>
      </c>
      <c r="I3" s="372" t="s">
        <v>158</v>
      </c>
      <c r="J3" s="367" t="s">
        <v>159</v>
      </c>
      <c r="K3" s="370" t="s">
        <v>160</v>
      </c>
      <c r="L3" s="371" t="s">
        <v>161</v>
      </c>
      <c r="M3" s="370" t="s">
        <v>162</v>
      </c>
      <c r="N3" s="373" t="s">
        <v>163</v>
      </c>
      <c r="O3" s="374" t="s">
        <v>164</v>
      </c>
      <c r="P3" s="375" t="s">
        <v>165</v>
      </c>
      <c r="Q3" s="376" t="s">
        <v>166</v>
      </c>
      <c r="R3" s="377" t="s">
        <v>167</v>
      </c>
      <c r="S3" s="377" t="s">
        <v>168</v>
      </c>
    </row>
    <row r="4" spans="1:19" s="387" customFormat="1" ht="8.25" customHeight="1">
      <c r="A4" s="378"/>
      <c r="B4" s="379"/>
      <c r="C4" s="380"/>
      <c r="D4" s="381"/>
      <c r="E4" s="382"/>
      <c r="F4" s="379"/>
      <c r="G4" s="380"/>
      <c r="H4" s="381"/>
      <c r="I4" s="382"/>
      <c r="J4" s="383"/>
      <c r="K4" s="380"/>
      <c r="L4" s="381"/>
      <c r="M4" s="380"/>
      <c r="N4" s="384"/>
      <c r="O4" s="380"/>
      <c r="P4" s="381"/>
      <c r="Q4" s="382"/>
      <c r="R4" s="385"/>
      <c r="S4" s="386"/>
    </row>
    <row r="5" spans="1:19" ht="12.75" customHeight="1">
      <c r="A5" s="388" t="s">
        <v>169</v>
      </c>
      <c r="B5" s="389" t="s">
        <v>170</v>
      </c>
      <c r="C5" s="390">
        <v>0.423</v>
      </c>
      <c r="D5" s="391">
        <v>0.407</v>
      </c>
      <c r="E5" s="392">
        <v>0.371</v>
      </c>
      <c r="F5" s="389" t="s">
        <v>171</v>
      </c>
      <c r="G5" s="390">
        <v>0.414</v>
      </c>
      <c r="H5" s="391">
        <v>0.417</v>
      </c>
      <c r="I5" s="392">
        <v>0.417</v>
      </c>
      <c r="J5" s="393">
        <v>0.42182129452821493</v>
      </c>
      <c r="K5" s="390">
        <v>0.41172710070065976</v>
      </c>
      <c r="L5" s="391">
        <v>0.4054680202797231</v>
      </c>
      <c r="M5" s="390">
        <v>0.385341986543424</v>
      </c>
      <c r="N5" s="394">
        <v>0.3909511249030256</v>
      </c>
      <c r="O5" s="390">
        <v>0.392</v>
      </c>
      <c r="P5" s="391">
        <v>0.403</v>
      </c>
      <c r="Q5" s="392">
        <v>0.36</v>
      </c>
      <c r="R5" s="395">
        <v>0.424</v>
      </c>
      <c r="S5" s="396">
        <v>0.43</v>
      </c>
    </row>
    <row r="6" spans="1:19" ht="12.75" customHeight="1">
      <c r="A6" s="388" t="s">
        <v>172</v>
      </c>
      <c r="B6" s="389" t="s">
        <v>173</v>
      </c>
      <c r="C6" s="390">
        <v>0.193</v>
      </c>
      <c r="D6" s="391">
        <v>0.183</v>
      </c>
      <c r="E6" s="392">
        <v>0.142</v>
      </c>
      <c r="F6" s="389" t="s">
        <v>174</v>
      </c>
      <c r="G6" s="390">
        <v>0.227</v>
      </c>
      <c r="H6" s="391">
        <v>0.232</v>
      </c>
      <c r="I6" s="392">
        <v>0.23</v>
      </c>
      <c r="J6" s="393">
        <v>0.22944623691314942</v>
      </c>
      <c r="K6" s="390">
        <v>0.2175944867795223</v>
      </c>
      <c r="L6" s="391">
        <v>0.22032581341186355</v>
      </c>
      <c r="M6" s="390">
        <v>0.20320591898640636</v>
      </c>
      <c r="N6" s="394">
        <v>0.21500698215671063</v>
      </c>
      <c r="O6" s="390">
        <v>0.218</v>
      </c>
      <c r="P6" s="391">
        <v>0.233</v>
      </c>
      <c r="Q6" s="392">
        <v>0.19</v>
      </c>
      <c r="R6" s="395">
        <v>0.252</v>
      </c>
      <c r="S6" s="396">
        <v>0.264</v>
      </c>
    </row>
    <row r="7" spans="1:19" ht="12.75" customHeight="1">
      <c r="A7" s="388" t="s">
        <v>175</v>
      </c>
      <c r="B7" s="389" t="s">
        <v>176</v>
      </c>
      <c r="C7" s="390">
        <v>0.102</v>
      </c>
      <c r="D7" s="391">
        <v>0.091</v>
      </c>
      <c r="E7" s="392">
        <v>0.058</v>
      </c>
      <c r="F7" s="389">
        <v>0.125</v>
      </c>
      <c r="G7" s="390">
        <v>0.138</v>
      </c>
      <c r="H7" s="391">
        <v>0.141</v>
      </c>
      <c r="I7" s="392">
        <v>0.127</v>
      </c>
      <c r="J7" s="393">
        <v>0.12476460130374663</v>
      </c>
      <c r="K7" s="390">
        <v>0.11803175983225081</v>
      </c>
      <c r="L7" s="391">
        <v>0.12296927450636494</v>
      </c>
      <c r="M7" s="390">
        <v>0.11241574741208231</v>
      </c>
      <c r="N7" s="394">
        <v>0.09867494181536074</v>
      </c>
      <c r="O7" s="390">
        <v>0.104</v>
      </c>
      <c r="P7" s="391">
        <v>0.118</v>
      </c>
      <c r="Q7" s="392">
        <v>0.089</v>
      </c>
      <c r="R7" s="395">
        <v>0.136</v>
      </c>
      <c r="S7" s="396">
        <v>0.16</v>
      </c>
    </row>
    <row r="8" spans="1:19" ht="12.75" customHeight="1">
      <c r="A8" s="388" t="s">
        <v>177</v>
      </c>
      <c r="B8" s="389"/>
      <c r="C8" s="390"/>
      <c r="D8" s="391"/>
      <c r="E8" s="392"/>
      <c r="F8" s="389"/>
      <c r="G8" s="390"/>
      <c r="H8" s="391"/>
      <c r="I8" s="392"/>
      <c r="J8" s="393">
        <v>0.126</v>
      </c>
      <c r="K8" s="390">
        <v>0.144</v>
      </c>
      <c r="L8" s="391">
        <v>0.12</v>
      </c>
      <c r="M8" s="390">
        <v>0.14</v>
      </c>
      <c r="N8" s="394">
        <v>0.058</v>
      </c>
      <c r="O8" s="390">
        <v>0.086</v>
      </c>
      <c r="P8" s="391">
        <v>0.099</v>
      </c>
      <c r="Q8" s="392">
        <v>0.153</v>
      </c>
      <c r="R8" s="395">
        <v>0.078</v>
      </c>
      <c r="S8" s="396">
        <v>0.115</v>
      </c>
    </row>
    <row r="9" spans="1:19" ht="12.75" customHeight="1">
      <c r="A9" s="388" t="s">
        <v>178</v>
      </c>
      <c r="B9" s="389" t="s">
        <v>179</v>
      </c>
      <c r="C9" s="390">
        <v>0.058</v>
      </c>
      <c r="D9" s="391">
        <v>0.053</v>
      </c>
      <c r="E9" s="392">
        <v>0.033</v>
      </c>
      <c r="F9" s="389">
        <v>0.068</v>
      </c>
      <c r="G9" s="390">
        <v>0.078</v>
      </c>
      <c r="H9" s="391">
        <v>0.083</v>
      </c>
      <c r="I9" s="392">
        <v>0.074</v>
      </c>
      <c r="J9" s="393">
        <v>0.07</v>
      </c>
      <c r="K9" s="390">
        <v>0.067</v>
      </c>
      <c r="L9" s="391">
        <v>0.073</v>
      </c>
      <c r="M9" s="390">
        <v>0.069</v>
      </c>
      <c r="N9" s="394">
        <v>0.056</v>
      </c>
      <c r="O9" s="390">
        <v>0.061</v>
      </c>
      <c r="P9" s="391">
        <v>0.071</v>
      </c>
      <c r="Q9" s="392">
        <v>0.053</v>
      </c>
      <c r="R9" s="395">
        <v>0.078</v>
      </c>
      <c r="S9" s="396">
        <v>0.095</v>
      </c>
    </row>
    <row r="10" spans="1:20" ht="12.75" customHeight="1">
      <c r="A10" s="388" t="s">
        <v>180</v>
      </c>
      <c r="B10" s="398">
        <v>277437</v>
      </c>
      <c r="C10" s="399">
        <v>307194</v>
      </c>
      <c r="D10" s="400">
        <v>290164</v>
      </c>
      <c r="E10" s="401">
        <v>283153</v>
      </c>
      <c r="F10" s="398">
        <v>303354</v>
      </c>
      <c r="G10" s="399">
        <v>342579</v>
      </c>
      <c r="H10" s="400">
        <v>322255</v>
      </c>
      <c r="I10" s="401">
        <v>296588</v>
      </c>
      <c r="J10" s="402">
        <v>277862</v>
      </c>
      <c r="K10" s="399">
        <v>273245</v>
      </c>
      <c r="L10" s="400">
        <v>241134</v>
      </c>
      <c r="M10" s="399">
        <v>227914</v>
      </c>
      <c r="N10" s="403">
        <v>274474</v>
      </c>
      <c r="O10" s="399">
        <v>301391</v>
      </c>
      <c r="P10" s="400">
        <v>274194</v>
      </c>
      <c r="Q10" s="401">
        <v>261440</v>
      </c>
      <c r="R10" s="404">
        <v>238670</v>
      </c>
      <c r="S10" s="405">
        <v>289482</v>
      </c>
      <c r="T10" s="406"/>
    </row>
    <row r="11" spans="1:20" ht="12.75" customHeight="1">
      <c r="A11" s="388" t="s">
        <v>181</v>
      </c>
      <c r="B11" s="389" t="s">
        <v>182</v>
      </c>
      <c r="C11" s="390">
        <v>0.3455146885976801</v>
      </c>
      <c r="D11" s="391">
        <v>0.331240467949479</v>
      </c>
      <c r="E11" s="392">
        <v>0.329</v>
      </c>
      <c r="F11" s="389" t="s">
        <v>183</v>
      </c>
      <c r="G11" s="390">
        <v>0.38483547443484356</v>
      </c>
      <c r="H11" s="391">
        <v>0.3576065534476177</v>
      </c>
      <c r="I11" s="392">
        <v>0.332</v>
      </c>
      <c r="J11" s="393">
        <v>0.306</v>
      </c>
      <c r="K11" s="390">
        <v>0.296</v>
      </c>
      <c r="L11" s="391">
        <v>0.264</v>
      </c>
      <c r="M11" s="390">
        <v>0.278</v>
      </c>
      <c r="N11" s="394">
        <v>0.31</v>
      </c>
      <c r="O11" s="390">
        <v>0.351</v>
      </c>
      <c r="P11" s="391">
        <v>0.322</v>
      </c>
      <c r="Q11" s="392">
        <v>0.31</v>
      </c>
      <c r="R11" s="395">
        <v>0.281</v>
      </c>
      <c r="S11" s="396">
        <v>0.346</v>
      </c>
      <c r="T11" s="406"/>
    </row>
    <row r="12" spans="1:20" ht="12.75" customHeight="1" thickBot="1">
      <c r="A12" s="407" t="s">
        <v>184</v>
      </c>
      <c r="B12" s="408">
        <v>14838.2</v>
      </c>
      <c r="C12" s="409">
        <v>14789</v>
      </c>
      <c r="D12" s="410">
        <v>14695.3</v>
      </c>
      <c r="E12" s="411">
        <v>13723.5</v>
      </c>
      <c r="F12" s="408">
        <v>14025</v>
      </c>
      <c r="G12" s="409">
        <v>13683</v>
      </c>
      <c r="H12" s="410">
        <v>12912.88</v>
      </c>
      <c r="I12" s="411">
        <v>11918.5</v>
      </c>
      <c r="J12" s="412">
        <v>12014</v>
      </c>
      <c r="K12" s="409">
        <v>11967</v>
      </c>
      <c r="L12" s="410">
        <v>12361</v>
      </c>
      <c r="M12" s="409">
        <v>12341</v>
      </c>
      <c r="N12" s="413">
        <v>12365</v>
      </c>
      <c r="O12" s="409">
        <v>12262</v>
      </c>
      <c r="P12" s="410">
        <v>11852</v>
      </c>
      <c r="Q12" s="411">
        <v>11723</v>
      </c>
      <c r="R12" s="414">
        <v>10897</v>
      </c>
      <c r="S12" s="415">
        <v>10559</v>
      </c>
      <c r="T12" s="406"/>
    </row>
    <row r="13" spans="1:20" s="366" customFormat="1" ht="13.5" customHeight="1" thickTop="1">
      <c r="A13" s="358"/>
      <c r="B13" s="361"/>
      <c r="C13" s="362"/>
      <c r="D13" s="363"/>
      <c r="E13" s="364"/>
      <c r="F13" s="361"/>
      <c r="G13" s="362"/>
      <c r="H13" s="363"/>
      <c r="I13" s="364"/>
      <c r="J13" s="359"/>
      <c r="K13" s="362"/>
      <c r="L13" s="363"/>
      <c r="M13" s="362"/>
      <c r="N13" s="365"/>
      <c r="O13" s="362"/>
      <c r="P13" s="363"/>
      <c r="Q13" s="416"/>
      <c r="R13" s="359"/>
      <c r="S13" s="359"/>
      <c r="T13" s="406"/>
    </row>
    <row r="14" spans="1:20" s="366" customFormat="1" ht="15.75">
      <c r="A14" s="358" t="s">
        <v>185</v>
      </c>
      <c r="B14" s="369" t="s">
        <v>151</v>
      </c>
      <c r="C14" s="370" t="s">
        <v>152</v>
      </c>
      <c r="D14" s="371" t="s">
        <v>153</v>
      </c>
      <c r="E14" s="372" t="s">
        <v>154</v>
      </c>
      <c r="F14" s="369" t="s">
        <v>155</v>
      </c>
      <c r="G14" s="370" t="s">
        <v>156</v>
      </c>
      <c r="H14" s="371" t="s">
        <v>157</v>
      </c>
      <c r="I14" s="372" t="s">
        <v>158</v>
      </c>
      <c r="J14" s="367" t="s">
        <v>159</v>
      </c>
      <c r="K14" s="370" t="s">
        <v>160</v>
      </c>
      <c r="L14" s="371" t="s">
        <v>161</v>
      </c>
      <c r="M14" s="370" t="s">
        <v>162</v>
      </c>
      <c r="N14" s="373" t="s">
        <v>163</v>
      </c>
      <c r="O14" s="370" t="s">
        <v>164</v>
      </c>
      <c r="P14" s="371" t="s">
        <v>165</v>
      </c>
      <c r="Q14" s="376" t="s">
        <v>166</v>
      </c>
      <c r="R14" s="377" t="s">
        <v>167</v>
      </c>
      <c r="S14" s="367" t="s">
        <v>168</v>
      </c>
      <c r="T14" s="406"/>
    </row>
    <row r="15" spans="1:20" ht="15.75">
      <c r="A15" s="358"/>
      <c r="B15" s="417"/>
      <c r="C15" s="399"/>
      <c r="D15" s="418"/>
      <c r="E15" s="401"/>
      <c r="F15" s="417"/>
      <c r="G15" s="399"/>
      <c r="H15" s="418"/>
      <c r="I15" s="401"/>
      <c r="J15" s="405"/>
      <c r="K15" s="399"/>
      <c r="L15" s="418"/>
      <c r="M15" s="399"/>
      <c r="N15" s="419"/>
      <c r="O15" s="399"/>
      <c r="P15" s="418"/>
      <c r="Q15" s="401"/>
      <c r="R15" s="420"/>
      <c r="S15" s="405"/>
      <c r="T15" s="406"/>
    </row>
    <row r="16" spans="1:20" ht="15.75">
      <c r="A16" s="358" t="s">
        <v>186</v>
      </c>
      <c r="B16" s="417"/>
      <c r="C16" s="399"/>
      <c r="D16" s="418"/>
      <c r="E16" s="401"/>
      <c r="F16" s="417"/>
      <c r="G16" s="399"/>
      <c r="H16" s="418"/>
      <c r="I16" s="401"/>
      <c r="J16" s="405"/>
      <c r="K16" s="399"/>
      <c r="L16" s="418"/>
      <c r="M16" s="399"/>
      <c r="N16" s="419"/>
      <c r="O16" s="399"/>
      <c r="P16" s="418"/>
      <c r="Q16" s="401"/>
      <c r="R16" s="420"/>
      <c r="S16" s="405"/>
      <c r="T16" s="406"/>
    </row>
    <row r="17" spans="1:20" ht="12.75">
      <c r="A17" s="421"/>
      <c r="B17" s="422"/>
      <c r="C17" s="390"/>
      <c r="D17" s="423"/>
      <c r="E17" s="392"/>
      <c r="F17" s="422"/>
      <c r="G17" s="390"/>
      <c r="H17" s="423"/>
      <c r="I17" s="392"/>
      <c r="J17" s="405"/>
      <c r="K17" s="390"/>
      <c r="L17" s="418"/>
      <c r="M17" s="390"/>
      <c r="N17" s="419"/>
      <c r="O17" s="390"/>
      <c r="P17" s="418"/>
      <c r="Q17" s="392"/>
      <c r="R17" s="424"/>
      <c r="S17" s="396"/>
      <c r="T17" s="406"/>
    </row>
    <row r="18" spans="1:20" ht="15.75">
      <c r="A18" s="421" t="s">
        <v>284</v>
      </c>
      <c r="B18" s="389"/>
      <c r="C18" s="390"/>
      <c r="D18" s="391"/>
      <c r="E18" s="392"/>
      <c r="F18" s="389"/>
      <c r="G18" s="390"/>
      <c r="H18" s="391"/>
      <c r="I18" s="392">
        <v>0.3192775080856678</v>
      </c>
      <c r="J18" s="393">
        <v>0.31591476563072596</v>
      </c>
      <c r="K18" s="390">
        <v>0.3135406134472408</v>
      </c>
      <c r="L18" s="391">
        <v>0.310150805357689</v>
      </c>
      <c r="M18" s="390">
        <v>0.30647415062793976</v>
      </c>
      <c r="N18" s="394">
        <v>0.3029396411250043</v>
      </c>
      <c r="O18" s="390">
        <v>0.299</v>
      </c>
      <c r="P18" s="391">
        <v>0.294</v>
      </c>
      <c r="Q18" s="392">
        <v>0.288</v>
      </c>
      <c r="R18" s="395">
        <v>0.283</v>
      </c>
      <c r="S18" s="396">
        <v>0.279</v>
      </c>
      <c r="T18" s="406"/>
    </row>
    <row r="19" spans="1:20" ht="14.25">
      <c r="A19" s="388" t="s">
        <v>285</v>
      </c>
      <c r="B19" s="425"/>
      <c r="C19" s="426"/>
      <c r="D19" s="427"/>
      <c r="E19" s="428"/>
      <c r="F19" s="425"/>
      <c r="G19" s="426"/>
      <c r="H19" s="427"/>
      <c r="I19" s="428"/>
      <c r="J19" s="429"/>
      <c r="K19" s="426"/>
      <c r="L19" s="427"/>
      <c r="M19" s="426"/>
      <c r="N19" s="403"/>
      <c r="O19" s="426"/>
      <c r="P19" s="427"/>
      <c r="Q19" s="428"/>
      <c r="R19" s="385"/>
      <c r="S19" s="430"/>
      <c r="T19" s="406"/>
    </row>
    <row r="20" spans="1:20" ht="12.75">
      <c r="A20" s="388" t="s">
        <v>187</v>
      </c>
      <c r="B20" s="398"/>
      <c r="C20" s="399"/>
      <c r="D20" s="400"/>
      <c r="E20" s="401"/>
      <c r="F20" s="398"/>
      <c r="G20" s="399"/>
      <c r="H20" s="400"/>
      <c r="I20" s="401">
        <v>1981244</v>
      </c>
      <c r="J20" s="429">
        <v>1961374</v>
      </c>
      <c r="K20" s="399">
        <v>1943265</v>
      </c>
      <c r="L20" s="400">
        <v>1922442</v>
      </c>
      <c r="M20" s="399">
        <v>1901398</v>
      </c>
      <c r="N20" s="403">
        <v>1878406</v>
      </c>
      <c r="O20" s="399">
        <v>1851603</v>
      </c>
      <c r="P20" s="400">
        <v>1819198</v>
      </c>
      <c r="Q20" s="401">
        <v>1778444</v>
      </c>
      <c r="R20" s="404">
        <v>1733952</v>
      </c>
      <c r="S20" s="405">
        <v>1692541</v>
      </c>
      <c r="T20" s="406"/>
    </row>
    <row r="21" spans="1:20" ht="12.75">
      <c r="A21" s="388" t="s">
        <v>188</v>
      </c>
      <c r="B21" s="398"/>
      <c r="C21" s="399"/>
      <c r="D21" s="400"/>
      <c r="E21" s="401"/>
      <c r="F21" s="398"/>
      <c r="G21" s="399"/>
      <c r="H21" s="400"/>
      <c r="I21" s="401">
        <v>179444</v>
      </c>
      <c r="J21" s="429">
        <v>177341</v>
      </c>
      <c r="K21" s="399">
        <v>176350</v>
      </c>
      <c r="L21" s="400">
        <v>174328</v>
      </c>
      <c r="M21" s="399">
        <v>171866</v>
      </c>
      <c r="N21" s="403">
        <v>169571</v>
      </c>
      <c r="O21" s="399">
        <v>167387</v>
      </c>
      <c r="P21" s="400">
        <v>165073</v>
      </c>
      <c r="Q21" s="401">
        <v>162795</v>
      </c>
      <c r="R21" s="404">
        <v>159679</v>
      </c>
      <c r="S21" s="405">
        <v>156573</v>
      </c>
      <c r="T21" s="406"/>
    </row>
    <row r="22" spans="1:20" ht="12.75">
      <c r="A22" s="388" t="s">
        <v>189</v>
      </c>
      <c r="B22" s="398"/>
      <c r="C22" s="399"/>
      <c r="D22" s="400"/>
      <c r="E22" s="401"/>
      <c r="F22" s="398"/>
      <c r="G22" s="399"/>
      <c r="H22" s="400"/>
      <c r="I22" s="401">
        <v>22110</v>
      </c>
      <c r="J22" s="429">
        <v>21931</v>
      </c>
      <c r="K22" s="399">
        <v>21829</v>
      </c>
      <c r="L22" s="400">
        <v>21607</v>
      </c>
      <c r="M22" s="399">
        <v>20515</v>
      </c>
      <c r="N22" s="403">
        <v>20370</v>
      </c>
      <c r="O22" s="399">
        <v>20353</v>
      </c>
      <c r="P22" s="400">
        <v>20255</v>
      </c>
      <c r="Q22" s="401">
        <v>19458</v>
      </c>
      <c r="R22" s="404">
        <v>18254</v>
      </c>
      <c r="S22" s="405">
        <v>18085</v>
      </c>
      <c r="T22" s="406"/>
    </row>
    <row r="23" spans="1:20" ht="12.75">
      <c r="A23" s="431" t="s">
        <v>190</v>
      </c>
      <c r="B23" s="432"/>
      <c r="C23" s="433"/>
      <c r="D23" s="434"/>
      <c r="E23" s="435"/>
      <c r="F23" s="432"/>
      <c r="G23" s="433"/>
      <c r="H23" s="434"/>
      <c r="I23" s="435">
        <v>332412</v>
      </c>
      <c r="J23" s="436">
        <v>327880</v>
      </c>
      <c r="K23" s="433">
        <v>326608</v>
      </c>
      <c r="L23" s="434">
        <v>322370</v>
      </c>
      <c r="M23" s="433">
        <v>315942</v>
      </c>
      <c r="N23" s="437">
        <v>312752</v>
      </c>
      <c r="O23" s="433">
        <v>310928</v>
      </c>
      <c r="P23" s="434">
        <v>307000</v>
      </c>
      <c r="Q23" s="435">
        <v>303998</v>
      </c>
      <c r="R23" s="434">
        <v>299138</v>
      </c>
      <c r="S23" s="438">
        <v>295558</v>
      </c>
      <c r="T23" s="406"/>
    </row>
    <row r="24" spans="1:20" ht="12.75">
      <c r="A24" s="421" t="s">
        <v>191</v>
      </c>
      <c r="B24" s="398"/>
      <c r="C24" s="399"/>
      <c r="D24" s="400"/>
      <c r="E24" s="401"/>
      <c r="F24" s="398"/>
      <c r="G24" s="399"/>
      <c r="H24" s="400"/>
      <c r="I24" s="401">
        <v>2515210</v>
      </c>
      <c r="J24" s="429">
        <v>2488526</v>
      </c>
      <c r="K24" s="399">
        <v>2468052</v>
      </c>
      <c r="L24" s="400">
        <v>2440747</v>
      </c>
      <c r="M24" s="399">
        <v>2409721</v>
      </c>
      <c r="N24" s="403">
        <v>2381099</v>
      </c>
      <c r="O24" s="399">
        <v>2350271</v>
      </c>
      <c r="P24" s="400">
        <v>2311526</v>
      </c>
      <c r="Q24" s="401">
        <v>2264695</v>
      </c>
      <c r="R24" s="404">
        <v>2211023</v>
      </c>
      <c r="S24" s="405">
        <v>2162757</v>
      </c>
      <c r="T24" s="406"/>
    </row>
    <row r="25" spans="1:20" ht="12.75">
      <c r="A25" s="421"/>
      <c r="B25" s="439"/>
      <c r="C25" s="440"/>
      <c r="D25" s="441"/>
      <c r="E25" s="442"/>
      <c r="F25" s="439"/>
      <c r="G25" s="440"/>
      <c r="H25" s="441"/>
      <c r="I25" s="442"/>
      <c r="J25" s="429"/>
      <c r="K25" s="440"/>
      <c r="L25" s="441"/>
      <c r="M25" s="440"/>
      <c r="N25" s="403"/>
      <c r="O25" s="440"/>
      <c r="P25" s="441"/>
      <c r="Q25" s="442"/>
      <c r="R25" s="385"/>
      <c r="S25" s="443"/>
      <c r="T25" s="406"/>
    </row>
    <row r="26" spans="1:20" ht="15.75">
      <c r="A26" s="421" t="s">
        <v>286</v>
      </c>
      <c r="B26" s="439"/>
      <c r="C26" s="440"/>
      <c r="D26" s="441"/>
      <c r="E26" s="442"/>
      <c r="F26" s="439"/>
      <c r="G26" s="440"/>
      <c r="H26" s="441"/>
      <c r="I26" s="442"/>
      <c r="J26" s="444"/>
      <c r="K26" s="440"/>
      <c r="L26" s="441"/>
      <c r="M26" s="440"/>
      <c r="N26" s="445"/>
      <c r="O26" s="440"/>
      <c r="P26" s="441"/>
      <c r="Q26" s="442"/>
      <c r="R26" s="385"/>
      <c r="S26" s="443"/>
      <c r="T26" s="406"/>
    </row>
    <row r="27" spans="1:20" ht="12.75">
      <c r="A27" s="388" t="s">
        <v>192</v>
      </c>
      <c r="B27" s="398"/>
      <c r="C27" s="399"/>
      <c r="D27" s="400"/>
      <c r="E27" s="401"/>
      <c r="F27" s="398"/>
      <c r="G27" s="399"/>
      <c r="H27" s="400"/>
      <c r="I27" s="401">
        <v>2749377</v>
      </c>
      <c r="J27" s="429">
        <v>762119</v>
      </c>
      <c r="K27" s="399">
        <v>1471239</v>
      </c>
      <c r="L27" s="400">
        <v>2140656</v>
      </c>
      <c r="M27" s="399">
        <v>2870747</v>
      </c>
      <c r="N27" s="403">
        <v>733979</v>
      </c>
      <c r="O27" s="399">
        <v>1385404</v>
      </c>
      <c r="P27" s="400">
        <v>2005337</v>
      </c>
      <c r="Q27" s="401">
        <v>2686330</v>
      </c>
      <c r="R27" s="404">
        <v>680057</v>
      </c>
      <c r="S27" s="405">
        <v>1270788</v>
      </c>
      <c r="T27" s="406"/>
    </row>
    <row r="28" spans="1:20" ht="12.75">
      <c r="A28" s="388" t="s">
        <v>193</v>
      </c>
      <c r="B28" s="398"/>
      <c r="C28" s="399"/>
      <c r="D28" s="400"/>
      <c r="E28" s="401"/>
      <c r="F28" s="398"/>
      <c r="G28" s="399"/>
      <c r="H28" s="400"/>
      <c r="I28" s="401">
        <v>878616</v>
      </c>
      <c r="J28" s="429">
        <v>252374</v>
      </c>
      <c r="K28" s="399">
        <v>496551</v>
      </c>
      <c r="L28" s="400">
        <v>734511</v>
      </c>
      <c r="M28" s="399">
        <v>981412</v>
      </c>
      <c r="N28" s="403">
        <v>241639</v>
      </c>
      <c r="O28" s="399">
        <v>465391</v>
      </c>
      <c r="P28" s="400">
        <v>683011</v>
      </c>
      <c r="Q28" s="401">
        <v>916676</v>
      </c>
      <c r="R28" s="404">
        <v>234271</v>
      </c>
      <c r="S28" s="405">
        <v>438608</v>
      </c>
      <c r="T28" s="406"/>
    </row>
    <row r="29" spans="1:20" ht="12.75">
      <c r="A29" s="388" t="s">
        <v>194</v>
      </c>
      <c r="B29" s="398"/>
      <c r="C29" s="399"/>
      <c r="D29" s="400"/>
      <c r="E29" s="401"/>
      <c r="F29" s="398"/>
      <c r="G29" s="399"/>
      <c r="H29" s="400"/>
      <c r="I29" s="401">
        <v>578435</v>
      </c>
      <c r="J29" s="429">
        <v>119298</v>
      </c>
      <c r="K29" s="399">
        <v>242414</v>
      </c>
      <c r="L29" s="400">
        <v>359739</v>
      </c>
      <c r="M29" s="399">
        <v>464034</v>
      </c>
      <c r="N29" s="403">
        <v>93369</v>
      </c>
      <c r="O29" s="399">
        <v>187880</v>
      </c>
      <c r="P29" s="400">
        <v>277547</v>
      </c>
      <c r="Q29" s="401">
        <v>361170</v>
      </c>
      <c r="R29" s="404">
        <v>77836</v>
      </c>
      <c r="S29" s="405">
        <v>156111</v>
      </c>
      <c r="T29" s="406"/>
    </row>
    <row r="30" spans="1:20" ht="12.75">
      <c r="A30" s="388" t="s">
        <v>195</v>
      </c>
      <c r="B30" s="398"/>
      <c r="C30" s="399"/>
      <c r="D30" s="400"/>
      <c r="E30" s="401"/>
      <c r="F30" s="398"/>
      <c r="G30" s="399"/>
      <c r="H30" s="400"/>
      <c r="I30" s="401">
        <v>4206428</v>
      </c>
      <c r="J30" s="429">
        <v>1133791</v>
      </c>
      <c r="K30" s="399">
        <v>2210204</v>
      </c>
      <c r="L30" s="400">
        <v>3234906</v>
      </c>
      <c r="M30" s="399">
        <v>4316193</v>
      </c>
      <c r="N30" s="403">
        <v>1068987</v>
      </c>
      <c r="O30" s="399">
        <v>2038675</v>
      </c>
      <c r="P30" s="400">
        <v>2965895</v>
      </c>
      <c r="Q30" s="401">
        <v>3964176</v>
      </c>
      <c r="R30" s="404">
        <v>992164</v>
      </c>
      <c r="S30" s="405">
        <f>SUM(S27:S29)</f>
        <v>1865507</v>
      </c>
      <c r="T30" s="406"/>
    </row>
    <row r="31" spans="1:20" ht="12.75">
      <c r="A31" s="388" t="s">
        <v>196</v>
      </c>
      <c r="B31" s="398"/>
      <c r="C31" s="399"/>
      <c r="D31" s="400"/>
      <c r="E31" s="401"/>
      <c r="F31" s="398"/>
      <c r="G31" s="399"/>
      <c r="H31" s="400"/>
      <c r="I31" s="401">
        <v>80152</v>
      </c>
      <c r="J31" s="429">
        <v>16968</v>
      </c>
      <c r="K31" s="399">
        <v>34126</v>
      </c>
      <c r="L31" s="400">
        <v>50959</v>
      </c>
      <c r="M31" s="399">
        <v>66718</v>
      </c>
      <c r="N31" s="403">
        <v>14362</v>
      </c>
      <c r="O31" s="399">
        <v>29273</v>
      </c>
      <c r="P31" s="400">
        <v>43269</v>
      </c>
      <c r="Q31" s="401">
        <v>56492</v>
      </c>
      <c r="R31" s="404">
        <v>12346</v>
      </c>
      <c r="S31" s="405">
        <v>24647</v>
      </c>
      <c r="T31" s="406"/>
    </row>
    <row r="32" spans="1:20" ht="12.75">
      <c r="A32" s="431" t="s">
        <v>197</v>
      </c>
      <c r="B32" s="432"/>
      <c r="C32" s="433"/>
      <c r="D32" s="434"/>
      <c r="E32" s="435"/>
      <c r="F32" s="432"/>
      <c r="G32" s="433"/>
      <c r="H32" s="434"/>
      <c r="I32" s="435">
        <v>1865840</v>
      </c>
      <c r="J32" s="436">
        <v>328518</v>
      </c>
      <c r="K32" s="433">
        <v>602995</v>
      </c>
      <c r="L32" s="434">
        <v>812146</v>
      </c>
      <c r="M32" s="433">
        <v>994595</v>
      </c>
      <c r="N32" s="437">
        <v>153135</v>
      </c>
      <c r="O32" s="433">
        <v>259201</v>
      </c>
      <c r="P32" s="434">
        <v>345784</v>
      </c>
      <c r="Q32" s="435">
        <v>417055</v>
      </c>
      <c r="R32" s="434">
        <v>54737</v>
      </c>
      <c r="S32" s="438">
        <v>92655</v>
      </c>
      <c r="T32" s="406"/>
    </row>
    <row r="33" spans="1:20" ht="12.75">
      <c r="A33" s="421" t="s">
        <v>198</v>
      </c>
      <c r="B33" s="398"/>
      <c r="C33" s="399"/>
      <c r="D33" s="400"/>
      <c r="E33" s="401"/>
      <c r="F33" s="398"/>
      <c r="G33" s="399"/>
      <c r="H33" s="400"/>
      <c r="I33" s="401">
        <v>6152420</v>
      </c>
      <c r="J33" s="429">
        <v>1479277</v>
      </c>
      <c r="K33" s="399">
        <v>2847325</v>
      </c>
      <c r="L33" s="400">
        <v>4098011</v>
      </c>
      <c r="M33" s="399">
        <v>5377506</v>
      </c>
      <c r="N33" s="403">
        <v>1236484</v>
      </c>
      <c r="O33" s="399">
        <v>2327149</v>
      </c>
      <c r="P33" s="400">
        <v>3354948</v>
      </c>
      <c r="Q33" s="401">
        <v>4437723</v>
      </c>
      <c r="R33" s="404">
        <v>1059247</v>
      </c>
      <c r="S33" s="405">
        <v>1982809</v>
      </c>
      <c r="T33" s="406"/>
    </row>
    <row r="34" spans="1:20" ht="12.75">
      <c r="A34" s="421"/>
      <c r="B34" s="398"/>
      <c r="C34" s="399"/>
      <c r="D34" s="400"/>
      <c r="E34" s="401"/>
      <c r="F34" s="398"/>
      <c r="G34" s="399"/>
      <c r="H34" s="400"/>
      <c r="I34" s="401"/>
      <c r="J34" s="444"/>
      <c r="K34" s="399"/>
      <c r="L34" s="441"/>
      <c r="M34" s="399"/>
      <c r="N34" s="445"/>
      <c r="O34" s="399"/>
      <c r="P34" s="441"/>
      <c r="Q34" s="401"/>
      <c r="R34" s="385"/>
      <c r="S34" s="405"/>
      <c r="T34" s="406"/>
    </row>
    <row r="35" spans="1:20" s="446" customFormat="1" ht="12.75" customHeight="1">
      <c r="A35" s="421" t="s">
        <v>199</v>
      </c>
      <c r="B35" s="439"/>
      <c r="C35" s="440"/>
      <c r="D35" s="441"/>
      <c r="E35" s="442"/>
      <c r="F35" s="439"/>
      <c r="G35" s="440"/>
      <c r="H35" s="441"/>
      <c r="I35" s="442"/>
      <c r="J35" s="444"/>
      <c r="K35" s="440"/>
      <c r="L35" s="400"/>
      <c r="M35" s="440"/>
      <c r="N35" s="445"/>
      <c r="O35" s="440"/>
      <c r="P35" s="400"/>
      <c r="Q35" s="442"/>
      <c r="R35" s="385"/>
      <c r="S35" s="443"/>
      <c r="T35" s="406"/>
    </row>
    <row r="36" spans="1:20" s="446" customFormat="1" ht="12.75" customHeight="1">
      <c r="A36" s="388" t="s">
        <v>200</v>
      </c>
      <c r="B36" s="398">
        <v>126017</v>
      </c>
      <c r="C36" s="399">
        <v>143758</v>
      </c>
      <c r="D36" s="400">
        <v>163729</v>
      </c>
      <c r="E36" s="401">
        <v>205886</v>
      </c>
      <c r="F36" s="398">
        <v>226813</v>
      </c>
      <c r="G36" s="399">
        <v>250368</v>
      </c>
      <c r="H36" s="400">
        <v>280137</v>
      </c>
      <c r="I36" s="401">
        <v>329314</v>
      </c>
      <c r="J36" s="429">
        <v>370362</v>
      </c>
      <c r="K36" s="399">
        <v>407682</v>
      </c>
      <c r="L36" s="400">
        <v>451033</v>
      </c>
      <c r="M36" s="399">
        <v>512810</v>
      </c>
      <c r="N36" s="403">
        <v>551129</v>
      </c>
      <c r="O36" s="399">
        <v>569656</v>
      </c>
      <c r="P36" s="400">
        <v>588876</v>
      </c>
      <c r="Q36" s="401">
        <v>613051</v>
      </c>
      <c r="R36" s="404">
        <v>623530</v>
      </c>
      <c r="S36" s="405">
        <v>626577</v>
      </c>
      <c r="T36" s="406"/>
    </row>
    <row r="37" spans="1:20" s="446" customFormat="1" ht="12.75" customHeight="1">
      <c r="A37" s="388" t="s">
        <v>201</v>
      </c>
      <c r="B37" s="398"/>
      <c r="C37" s="399"/>
      <c r="D37" s="400"/>
      <c r="E37" s="401"/>
      <c r="F37" s="398"/>
      <c r="G37" s="399"/>
      <c r="H37" s="400"/>
      <c r="I37" s="401"/>
      <c r="J37" s="429"/>
      <c r="K37" s="399"/>
      <c r="L37" s="400"/>
      <c r="M37" s="399"/>
      <c r="N37" s="403"/>
      <c r="O37" s="399"/>
      <c r="P37" s="400"/>
      <c r="Q37" s="401"/>
      <c r="R37" s="404"/>
      <c r="S37" s="405"/>
      <c r="T37" s="406"/>
    </row>
    <row r="38" spans="1:20" s="446" customFormat="1" ht="12.75" customHeight="1">
      <c r="A38" s="388" t="s">
        <v>202</v>
      </c>
      <c r="B38" s="398">
        <v>131891</v>
      </c>
      <c r="C38" s="399">
        <v>123699</v>
      </c>
      <c r="D38" s="400">
        <v>121356</v>
      </c>
      <c r="E38" s="401">
        <v>111638</v>
      </c>
      <c r="F38" s="398">
        <v>106254</v>
      </c>
      <c r="G38" s="399">
        <v>98651</v>
      </c>
      <c r="H38" s="400">
        <v>88702</v>
      </c>
      <c r="I38" s="401">
        <v>80938</v>
      </c>
      <c r="J38" s="429">
        <v>73938</v>
      </c>
      <c r="K38" s="399">
        <v>52133</v>
      </c>
      <c r="L38" s="400">
        <v>38754</v>
      </c>
      <c r="M38" s="399">
        <v>31401</v>
      </c>
      <c r="N38" s="403">
        <v>23359</v>
      </c>
      <c r="O38" s="399">
        <v>20658</v>
      </c>
      <c r="P38" s="400">
        <v>17822</v>
      </c>
      <c r="Q38" s="401">
        <v>16357</v>
      </c>
      <c r="R38" s="404">
        <v>14249</v>
      </c>
      <c r="S38" s="405">
        <v>12953</v>
      </c>
      <c r="T38" s="406"/>
    </row>
    <row r="39" spans="1:20" s="446" customFormat="1" ht="12.75" customHeight="1">
      <c r="A39" s="388" t="s">
        <v>203</v>
      </c>
      <c r="B39" s="398">
        <v>946</v>
      </c>
      <c r="C39" s="399">
        <v>925</v>
      </c>
      <c r="D39" s="400">
        <v>916</v>
      </c>
      <c r="E39" s="401">
        <v>907</v>
      </c>
      <c r="F39" s="398">
        <v>820</v>
      </c>
      <c r="G39" s="399">
        <v>777</v>
      </c>
      <c r="H39" s="400">
        <v>756</v>
      </c>
      <c r="I39" s="401">
        <v>751</v>
      </c>
      <c r="J39" s="429">
        <v>735</v>
      </c>
      <c r="K39" s="399">
        <v>718</v>
      </c>
      <c r="L39" s="400">
        <v>672</v>
      </c>
      <c r="M39" s="399">
        <v>656</v>
      </c>
      <c r="N39" s="403">
        <v>663</v>
      </c>
      <c r="O39" s="399">
        <v>662</v>
      </c>
      <c r="P39" s="400">
        <v>652</v>
      </c>
      <c r="Q39" s="401">
        <v>652</v>
      </c>
      <c r="R39" s="404">
        <v>629</v>
      </c>
      <c r="S39" s="405">
        <v>609</v>
      </c>
      <c r="T39" s="406"/>
    </row>
    <row r="40" spans="1:20" s="446" customFormat="1" ht="12.75" customHeight="1">
      <c r="A40" s="388" t="s">
        <v>204</v>
      </c>
      <c r="B40" s="398">
        <v>84100</v>
      </c>
      <c r="C40" s="399">
        <v>96776</v>
      </c>
      <c r="D40" s="400">
        <v>108897</v>
      </c>
      <c r="E40" s="401">
        <v>137910</v>
      </c>
      <c r="F40" s="398">
        <v>152785</v>
      </c>
      <c r="G40" s="399">
        <v>167477</v>
      </c>
      <c r="H40" s="400">
        <v>189167</v>
      </c>
      <c r="I40" s="401">
        <v>218954</v>
      </c>
      <c r="J40" s="429">
        <v>240967</v>
      </c>
      <c r="K40" s="399">
        <v>263837</v>
      </c>
      <c r="L40" s="400">
        <v>295867</v>
      </c>
      <c r="M40" s="399">
        <v>336181</v>
      </c>
      <c r="N40" s="403">
        <v>362004</v>
      </c>
      <c r="O40" s="399">
        <v>372400</v>
      </c>
      <c r="P40" s="400">
        <v>384072</v>
      </c>
      <c r="Q40" s="401">
        <v>398265</v>
      </c>
      <c r="R40" s="404">
        <v>425002</v>
      </c>
      <c r="S40" s="405">
        <v>426712</v>
      </c>
      <c r="T40" s="406"/>
    </row>
    <row r="41" spans="1:20" s="446" customFormat="1" ht="12.75" customHeight="1">
      <c r="A41" s="388" t="s">
        <v>205</v>
      </c>
      <c r="B41" s="398">
        <v>799</v>
      </c>
      <c r="C41" s="399">
        <v>930</v>
      </c>
      <c r="D41" s="400">
        <v>991</v>
      </c>
      <c r="E41" s="401">
        <v>1153</v>
      </c>
      <c r="F41" s="398">
        <v>1230</v>
      </c>
      <c r="G41" s="399">
        <v>1320</v>
      </c>
      <c r="H41" s="400">
        <v>1390</v>
      </c>
      <c r="I41" s="401">
        <v>1467</v>
      </c>
      <c r="J41" s="429">
        <v>1467</v>
      </c>
      <c r="K41" s="399">
        <v>1368</v>
      </c>
      <c r="L41" s="400">
        <v>1292</v>
      </c>
      <c r="M41" s="399">
        <v>1175</v>
      </c>
      <c r="N41" s="403">
        <v>1048</v>
      </c>
      <c r="O41" s="399">
        <v>868</v>
      </c>
      <c r="P41" s="400">
        <v>711</v>
      </c>
      <c r="Q41" s="401">
        <v>598</v>
      </c>
      <c r="R41" s="404">
        <v>463</v>
      </c>
      <c r="S41" s="405">
        <v>333</v>
      </c>
      <c r="T41" s="406"/>
    </row>
    <row r="42" spans="1:20" s="446" customFormat="1" ht="12.75" customHeight="1">
      <c r="A42" s="388" t="s">
        <v>206</v>
      </c>
      <c r="B42" s="398">
        <v>10790</v>
      </c>
      <c r="C42" s="399">
        <v>11659</v>
      </c>
      <c r="D42" s="400">
        <v>12410</v>
      </c>
      <c r="E42" s="401">
        <v>14412</v>
      </c>
      <c r="F42" s="398">
        <v>16795</v>
      </c>
      <c r="G42" s="399">
        <v>18338</v>
      </c>
      <c r="H42" s="400">
        <v>21032</v>
      </c>
      <c r="I42" s="401">
        <v>26425</v>
      </c>
      <c r="J42" s="429">
        <v>30971</v>
      </c>
      <c r="K42" s="399">
        <v>36173</v>
      </c>
      <c r="L42" s="400">
        <v>45339</v>
      </c>
      <c r="M42" s="399">
        <v>57587</v>
      </c>
      <c r="N42" s="403">
        <v>67381</v>
      </c>
      <c r="O42" s="399">
        <v>72923</v>
      </c>
      <c r="P42" s="400">
        <v>79889</v>
      </c>
      <c r="Q42" s="401">
        <v>89853</v>
      </c>
      <c r="R42" s="404">
        <v>96205</v>
      </c>
      <c r="S42" s="405">
        <v>99759</v>
      </c>
      <c r="T42" s="406"/>
    </row>
    <row r="43" spans="1:20" s="446" customFormat="1" ht="12.75" customHeight="1">
      <c r="A43" s="388" t="s">
        <v>207</v>
      </c>
      <c r="B43" s="398">
        <v>228526</v>
      </c>
      <c r="C43" s="399">
        <v>233989</v>
      </c>
      <c r="D43" s="400">
        <v>244570</v>
      </c>
      <c r="E43" s="401">
        <v>266020</v>
      </c>
      <c r="F43" s="398">
        <v>277884</v>
      </c>
      <c r="G43" s="399">
        <v>286563</v>
      </c>
      <c r="H43" s="400">
        <v>301047</v>
      </c>
      <c r="I43" s="401">
        <v>328535</v>
      </c>
      <c r="J43" s="429">
        <v>348078</v>
      </c>
      <c r="K43" s="399">
        <v>354229</v>
      </c>
      <c r="L43" s="400">
        <v>381924</v>
      </c>
      <c r="M43" s="399">
        <v>427000</v>
      </c>
      <c r="N43" s="403">
        <v>454455</v>
      </c>
      <c r="O43" s="399">
        <v>467511</v>
      </c>
      <c r="P43" s="400">
        <v>483146</v>
      </c>
      <c r="Q43" s="401">
        <v>505725</v>
      </c>
      <c r="R43" s="404">
        <v>536548</v>
      </c>
      <c r="S43" s="405">
        <f>SUM(S38:S42)</f>
        <v>540366</v>
      </c>
      <c r="T43" s="406"/>
    </row>
    <row r="44" spans="1:20" s="446" customFormat="1" ht="12.75" customHeight="1">
      <c r="A44" s="388" t="s">
        <v>208</v>
      </c>
      <c r="B44" s="400">
        <v>138552</v>
      </c>
      <c r="C44" s="399">
        <v>157272</v>
      </c>
      <c r="D44" s="400">
        <v>178046</v>
      </c>
      <c r="E44" s="401">
        <v>222358</v>
      </c>
      <c r="F44" s="398">
        <v>245658</v>
      </c>
      <c r="G44" s="399">
        <v>270803</v>
      </c>
      <c r="H44" s="400">
        <v>303315</v>
      </c>
      <c r="I44" s="401">
        <v>357957</v>
      </c>
      <c r="J44" s="429">
        <v>403535</v>
      </c>
      <c r="K44" s="399">
        <v>445941</v>
      </c>
      <c r="L44" s="400">
        <v>498336</v>
      </c>
      <c r="M44" s="399">
        <v>572228</v>
      </c>
      <c r="N44" s="403">
        <v>628281</v>
      </c>
      <c r="O44" s="399">
        <v>652989</v>
      </c>
      <c r="P44" s="400">
        <v>680548</v>
      </c>
      <c r="Q44" s="401">
        <v>716714</v>
      </c>
      <c r="R44" s="404">
        <v>734816</v>
      </c>
      <c r="S44" s="405">
        <v>742230</v>
      </c>
      <c r="T44" s="406"/>
    </row>
    <row r="45" spans="1:20" s="446" customFormat="1" ht="12.75" customHeight="1">
      <c r="A45" s="388" t="s">
        <v>209</v>
      </c>
      <c r="B45" s="398"/>
      <c r="C45" s="399"/>
      <c r="D45" s="400"/>
      <c r="E45" s="401"/>
      <c r="F45" s="398"/>
      <c r="G45" s="399"/>
      <c r="H45" s="400"/>
      <c r="I45" s="401"/>
      <c r="J45" s="429"/>
      <c r="K45" s="399"/>
      <c r="L45" s="400"/>
      <c r="M45" s="399"/>
      <c r="N45" s="447">
        <v>0.829</v>
      </c>
      <c r="O45" s="448">
        <v>0.812</v>
      </c>
      <c r="P45" s="449">
        <v>0.819</v>
      </c>
      <c r="Q45" s="450">
        <v>0.817</v>
      </c>
      <c r="R45" s="451">
        <v>0.812</v>
      </c>
      <c r="S45" s="448">
        <v>0.8</v>
      </c>
      <c r="T45" s="406"/>
    </row>
    <row r="46" spans="1:20" s="446" customFormat="1" ht="12.75" customHeight="1">
      <c r="A46" s="388" t="s">
        <v>210</v>
      </c>
      <c r="B46" s="452">
        <v>0.44</v>
      </c>
      <c r="C46" s="453">
        <v>0.44</v>
      </c>
      <c r="D46" s="454">
        <v>0.427</v>
      </c>
      <c r="E46" s="450">
        <v>0.42</v>
      </c>
      <c r="F46" s="452">
        <v>0.43</v>
      </c>
      <c r="G46" s="453">
        <v>0.43</v>
      </c>
      <c r="H46" s="454">
        <v>0.424</v>
      </c>
      <c r="I46" s="450">
        <v>0.424</v>
      </c>
      <c r="J46" s="455">
        <v>0.42</v>
      </c>
      <c r="K46" s="453">
        <v>0.37</v>
      </c>
      <c r="L46" s="454">
        <v>0.35</v>
      </c>
      <c r="M46" s="453">
        <v>0.39</v>
      </c>
      <c r="N46" s="456">
        <v>0.4</v>
      </c>
      <c r="O46" s="453">
        <v>0.4</v>
      </c>
      <c r="P46" s="454">
        <v>0.4</v>
      </c>
      <c r="Q46" s="450">
        <v>0.33</v>
      </c>
      <c r="R46" s="451">
        <v>0.297</v>
      </c>
      <c r="S46" s="448">
        <v>0.33</v>
      </c>
      <c r="T46" s="406"/>
    </row>
    <row r="47" spans="1:20" s="446" customFormat="1" ht="12.75" customHeight="1">
      <c r="A47" s="388" t="s">
        <v>211</v>
      </c>
      <c r="B47" s="398">
        <v>364886</v>
      </c>
      <c r="C47" s="399">
        <v>366809</v>
      </c>
      <c r="D47" s="400">
        <v>371429</v>
      </c>
      <c r="E47" s="401">
        <v>383904</v>
      </c>
      <c r="F47" s="398">
        <v>386536</v>
      </c>
      <c r="G47" s="399">
        <v>389114</v>
      </c>
      <c r="H47" s="400">
        <v>391990</v>
      </c>
      <c r="I47" s="401">
        <v>403631</v>
      </c>
      <c r="J47" s="429">
        <v>406682</v>
      </c>
      <c r="K47" s="399">
        <v>408299</v>
      </c>
      <c r="L47" s="400">
        <v>409016</v>
      </c>
      <c r="M47" s="399">
        <v>414286</v>
      </c>
      <c r="N47" s="403">
        <v>413436</v>
      </c>
      <c r="O47" s="399">
        <v>411521</v>
      </c>
      <c r="P47" s="400">
        <v>412289</v>
      </c>
      <c r="Q47" s="401">
        <v>418517</v>
      </c>
      <c r="R47" s="402">
        <v>420408</v>
      </c>
      <c r="S47" s="405">
        <v>418102</v>
      </c>
      <c r="T47" s="406"/>
    </row>
    <row r="48" spans="1:20" s="446" customFormat="1" ht="12.75" customHeight="1">
      <c r="A48" s="388" t="s">
        <v>212</v>
      </c>
      <c r="C48" s="418"/>
      <c r="E48" s="401"/>
      <c r="G48" s="418"/>
      <c r="I48" s="401"/>
      <c r="K48" s="399"/>
      <c r="M48" s="399"/>
      <c r="N48" s="457">
        <v>1133</v>
      </c>
      <c r="O48" s="405">
        <v>2069</v>
      </c>
      <c r="P48" s="402">
        <v>3657</v>
      </c>
      <c r="Q48" s="401">
        <v>9225</v>
      </c>
      <c r="R48" s="404">
        <v>12883</v>
      </c>
      <c r="S48" s="405">
        <v>15569</v>
      </c>
      <c r="T48" s="406"/>
    </row>
    <row r="49" spans="1:20" ht="12.75">
      <c r="A49" s="431"/>
      <c r="B49" s="458"/>
      <c r="C49" s="459"/>
      <c r="D49" s="460"/>
      <c r="E49" s="461"/>
      <c r="F49" s="458"/>
      <c r="G49" s="459"/>
      <c r="H49" s="460"/>
      <c r="I49" s="461"/>
      <c r="J49" s="462"/>
      <c r="K49" s="459"/>
      <c r="L49" s="460"/>
      <c r="M49" s="459"/>
      <c r="N49" s="463"/>
      <c r="O49" s="459"/>
      <c r="P49" s="434"/>
      <c r="Q49" s="461"/>
      <c r="R49" s="434"/>
      <c r="S49" s="464"/>
      <c r="T49" s="406"/>
    </row>
    <row r="50" spans="1:20" s="446" customFormat="1" ht="15.75">
      <c r="A50" s="358" t="s">
        <v>213</v>
      </c>
      <c r="B50" s="398"/>
      <c r="C50" s="399"/>
      <c r="D50" s="400"/>
      <c r="E50" s="401"/>
      <c r="F50" s="398"/>
      <c r="G50" s="399"/>
      <c r="H50" s="400"/>
      <c r="I50" s="401"/>
      <c r="J50" s="429"/>
      <c r="K50" s="399"/>
      <c r="L50" s="400"/>
      <c r="M50" s="399"/>
      <c r="N50" s="403"/>
      <c r="O50" s="399"/>
      <c r="P50" s="400"/>
      <c r="Q50" s="401"/>
      <c r="R50" s="385"/>
      <c r="S50" s="405"/>
      <c r="T50" s="406"/>
    </row>
    <row r="51" spans="1:20" s="387" customFormat="1" ht="12.75">
      <c r="A51" s="421"/>
      <c r="B51" s="398"/>
      <c r="C51" s="399"/>
      <c r="D51" s="400"/>
      <c r="E51" s="401"/>
      <c r="F51" s="398"/>
      <c r="G51" s="399"/>
      <c r="H51" s="400"/>
      <c r="I51" s="401"/>
      <c r="J51" s="429"/>
      <c r="K51" s="399"/>
      <c r="L51" s="400"/>
      <c r="M51" s="399"/>
      <c r="N51" s="403"/>
      <c r="O51" s="399"/>
      <c r="P51" s="400"/>
      <c r="Q51" s="401"/>
      <c r="R51" s="385"/>
      <c r="S51" s="405"/>
      <c r="T51" s="406"/>
    </row>
    <row r="52" spans="1:20" ht="12.75" customHeight="1">
      <c r="A52" s="421" t="s">
        <v>214</v>
      </c>
      <c r="B52" s="465">
        <v>0.29</v>
      </c>
      <c r="C52" s="466">
        <v>0.2904</v>
      </c>
      <c r="D52" s="467">
        <v>0.2898</v>
      </c>
      <c r="E52" s="468">
        <v>0.29</v>
      </c>
      <c r="F52" s="465" t="s">
        <v>215</v>
      </c>
      <c r="G52" s="466">
        <v>0.2807</v>
      </c>
      <c r="H52" s="467">
        <v>0.2712</v>
      </c>
      <c r="I52" s="468">
        <v>0.26</v>
      </c>
      <c r="J52" s="469">
        <v>0.2531</v>
      </c>
      <c r="K52" s="466">
        <v>0.2492</v>
      </c>
      <c r="L52" s="467">
        <v>0.2442</v>
      </c>
      <c r="M52" s="466">
        <v>0.239</v>
      </c>
      <c r="N52" s="470">
        <v>0.2343</v>
      </c>
      <c r="O52" s="466">
        <v>0.231</v>
      </c>
      <c r="P52" s="467">
        <v>0.228</v>
      </c>
      <c r="Q52" s="468">
        <v>0.224</v>
      </c>
      <c r="R52" s="471">
        <v>0.223</v>
      </c>
      <c r="S52" s="472">
        <v>0.221</v>
      </c>
      <c r="T52" s="406"/>
    </row>
    <row r="53" spans="1:20" ht="12.75" customHeight="1">
      <c r="A53" s="388" t="s">
        <v>216</v>
      </c>
      <c r="B53" s="425"/>
      <c r="C53" s="426"/>
      <c r="D53" s="427"/>
      <c r="E53" s="428"/>
      <c r="F53" s="425"/>
      <c r="G53" s="426"/>
      <c r="H53" s="427"/>
      <c r="I53" s="428"/>
      <c r="J53" s="473"/>
      <c r="K53" s="426"/>
      <c r="L53" s="427"/>
      <c r="M53" s="426"/>
      <c r="N53" s="474"/>
      <c r="O53" s="426"/>
      <c r="P53" s="427"/>
      <c r="Q53" s="428"/>
      <c r="R53" s="385"/>
      <c r="S53" s="430"/>
      <c r="T53" s="406"/>
    </row>
    <row r="54" spans="1:20" ht="12.75" customHeight="1">
      <c r="A54" s="388" t="s">
        <v>187</v>
      </c>
      <c r="B54" s="398">
        <v>524267</v>
      </c>
      <c r="C54" s="399">
        <v>525001</v>
      </c>
      <c r="D54" s="400">
        <v>523558</v>
      </c>
      <c r="E54" s="401">
        <v>524722</v>
      </c>
      <c r="F54" s="398">
        <v>507154</v>
      </c>
      <c r="G54" s="399">
        <v>509224</v>
      </c>
      <c r="H54" s="400">
        <v>487913</v>
      </c>
      <c r="I54" s="401">
        <v>467559</v>
      </c>
      <c r="J54" s="429">
        <v>454750</v>
      </c>
      <c r="K54" s="399">
        <v>450243</v>
      </c>
      <c r="L54" s="400">
        <v>440785</v>
      </c>
      <c r="M54" s="399">
        <v>430082</v>
      </c>
      <c r="N54" s="403">
        <v>423619</v>
      </c>
      <c r="O54" s="399">
        <v>417457</v>
      </c>
      <c r="P54" s="400">
        <v>410087</v>
      </c>
      <c r="Q54" s="401">
        <v>404925</v>
      </c>
      <c r="R54" s="404">
        <v>399975</v>
      </c>
      <c r="S54" s="405">
        <v>395666</v>
      </c>
      <c r="T54" s="406"/>
    </row>
    <row r="55" spans="1:20" ht="12.75" customHeight="1">
      <c r="A55" s="388" t="s">
        <v>188</v>
      </c>
      <c r="B55" s="398">
        <v>56656</v>
      </c>
      <c r="C55" s="399">
        <v>56717</v>
      </c>
      <c r="D55" s="400">
        <v>56330</v>
      </c>
      <c r="E55" s="401">
        <v>56329</v>
      </c>
      <c r="F55" s="398">
        <v>51601</v>
      </c>
      <c r="G55" s="399">
        <v>51374</v>
      </c>
      <c r="H55" s="400">
        <v>51261</v>
      </c>
      <c r="I55" s="401">
        <v>48252</v>
      </c>
      <c r="J55" s="429">
        <v>48000</v>
      </c>
      <c r="K55" s="399">
        <v>44506</v>
      </c>
      <c r="L55" s="400">
        <v>43727</v>
      </c>
      <c r="M55" s="399">
        <v>42780</v>
      </c>
      <c r="N55" s="403">
        <v>42853</v>
      </c>
      <c r="O55" s="399">
        <v>42546</v>
      </c>
      <c r="P55" s="400">
        <v>42571</v>
      </c>
      <c r="Q55" s="401">
        <v>40954</v>
      </c>
      <c r="R55" s="404">
        <v>39924</v>
      </c>
      <c r="S55" s="405">
        <v>39861</v>
      </c>
      <c r="T55" s="406"/>
    </row>
    <row r="56" spans="1:20" ht="12.75" customHeight="1">
      <c r="A56" s="388" t="s">
        <v>189</v>
      </c>
      <c r="B56" s="398">
        <v>2728</v>
      </c>
      <c r="C56" s="399">
        <v>2711</v>
      </c>
      <c r="D56" s="400">
        <v>2733</v>
      </c>
      <c r="E56" s="401">
        <v>2725</v>
      </c>
      <c r="F56" s="398">
        <v>2651</v>
      </c>
      <c r="G56" s="399">
        <v>2645</v>
      </c>
      <c r="H56" s="400">
        <v>2634</v>
      </c>
      <c r="I56" s="401">
        <v>2063</v>
      </c>
      <c r="J56" s="429">
        <v>2264</v>
      </c>
      <c r="K56" s="399">
        <v>2316</v>
      </c>
      <c r="L56" s="400">
        <v>2168</v>
      </c>
      <c r="M56" s="399">
        <v>2087</v>
      </c>
      <c r="N56" s="403">
        <v>2072</v>
      </c>
      <c r="O56" s="399">
        <v>2050</v>
      </c>
      <c r="P56" s="400">
        <v>2028</v>
      </c>
      <c r="Q56" s="401">
        <v>2015</v>
      </c>
      <c r="R56" s="404">
        <v>1760</v>
      </c>
      <c r="S56" s="405">
        <v>1691</v>
      </c>
      <c r="T56" s="406"/>
    </row>
    <row r="57" spans="1:20" ht="12.75" customHeight="1">
      <c r="A57" s="431" t="s">
        <v>190</v>
      </c>
      <c r="B57" s="432">
        <v>37858</v>
      </c>
      <c r="C57" s="433">
        <v>39312</v>
      </c>
      <c r="D57" s="434">
        <v>40712</v>
      </c>
      <c r="E57" s="435">
        <v>42082</v>
      </c>
      <c r="F57" s="432">
        <v>41708</v>
      </c>
      <c r="G57" s="433">
        <v>43074</v>
      </c>
      <c r="H57" s="434">
        <v>43942</v>
      </c>
      <c r="I57" s="435">
        <v>41262</v>
      </c>
      <c r="J57" s="436">
        <v>41032</v>
      </c>
      <c r="K57" s="433">
        <v>41124</v>
      </c>
      <c r="L57" s="434">
        <v>41662</v>
      </c>
      <c r="M57" s="433">
        <v>42200</v>
      </c>
      <c r="N57" s="437">
        <v>42868</v>
      </c>
      <c r="O57" s="433">
        <v>43906</v>
      </c>
      <c r="P57" s="434">
        <v>44224</v>
      </c>
      <c r="Q57" s="435">
        <v>44482</v>
      </c>
      <c r="R57" s="434">
        <v>44998</v>
      </c>
      <c r="S57" s="438">
        <v>45968</v>
      </c>
      <c r="T57" s="406"/>
    </row>
    <row r="58" spans="1:20" ht="12.75" customHeight="1">
      <c r="A58" s="421" t="s">
        <v>217</v>
      </c>
      <c r="B58" s="398">
        <v>621509</v>
      </c>
      <c r="C58" s="399">
        <v>623741</v>
      </c>
      <c r="D58" s="400">
        <v>623333</v>
      </c>
      <c r="E58" s="401">
        <v>625858</v>
      </c>
      <c r="F58" s="398">
        <v>603114</v>
      </c>
      <c r="G58" s="399">
        <v>606317</v>
      </c>
      <c r="H58" s="400">
        <v>585750</v>
      </c>
      <c r="I58" s="401">
        <v>559136</v>
      </c>
      <c r="J58" s="429">
        <v>546046</v>
      </c>
      <c r="K58" s="399">
        <v>538189</v>
      </c>
      <c r="L58" s="400">
        <v>528342</v>
      </c>
      <c r="M58" s="399">
        <v>517149</v>
      </c>
      <c r="N58" s="403">
        <v>511412</v>
      </c>
      <c r="O58" s="399">
        <v>505959</v>
      </c>
      <c r="P58" s="400">
        <v>498910</v>
      </c>
      <c r="Q58" s="401">
        <v>492376</v>
      </c>
      <c r="R58" s="404">
        <v>486657</v>
      </c>
      <c r="S58" s="405">
        <v>483186</v>
      </c>
      <c r="T58" s="406"/>
    </row>
    <row r="59" spans="1:20" ht="12.75" customHeight="1">
      <c r="A59" s="421"/>
      <c r="B59" s="398"/>
      <c r="C59" s="399"/>
      <c r="D59" s="400"/>
      <c r="E59" s="401"/>
      <c r="F59" s="398"/>
      <c r="G59" s="399"/>
      <c r="H59" s="400"/>
      <c r="I59" s="401"/>
      <c r="J59" s="429"/>
      <c r="K59" s="399"/>
      <c r="L59" s="400"/>
      <c r="M59" s="399"/>
      <c r="N59" s="403"/>
      <c r="O59" s="399"/>
      <c r="P59" s="400"/>
      <c r="Q59" s="401"/>
      <c r="R59" s="385"/>
      <c r="S59" s="405"/>
      <c r="T59" s="406"/>
    </row>
    <row r="60" spans="1:20" s="446" customFormat="1" ht="12.75" customHeight="1">
      <c r="A60" s="421" t="s">
        <v>218</v>
      </c>
      <c r="B60" s="439"/>
      <c r="C60" s="440"/>
      <c r="D60" s="441"/>
      <c r="E60" s="442"/>
      <c r="F60" s="439"/>
      <c r="G60" s="440"/>
      <c r="H60" s="441"/>
      <c r="I60" s="442"/>
      <c r="J60" s="444"/>
      <c r="K60" s="440"/>
      <c r="L60" s="441"/>
      <c r="M60" s="440"/>
      <c r="N60" s="445"/>
      <c r="O60" s="440"/>
      <c r="P60" s="441"/>
      <c r="Q60" s="442"/>
      <c r="R60" s="385"/>
      <c r="S60" s="443"/>
      <c r="T60" s="406"/>
    </row>
    <row r="61" spans="1:20" s="446" customFormat="1" ht="12.75" customHeight="1">
      <c r="A61" s="388" t="s">
        <v>192</v>
      </c>
      <c r="B61" s="398">
        <v>459695</v>
      </c>
      <c r="C61" s="399">
        <v>893878</v>
      </c>
      <c r="D61" s="400">
        <v>1224399</v>
      </c>
      <c r="E61" s="401">
        <v>1601981</v>
      </c>
      <c r="F61" s="398">
        <v>378857</v>
      </c>
      <c r="G61" s="399">
        <v>730843</v>
      </c>
      <c r="H61" s="400">
        <v>1043292</v>
      </c>
      <c r="I61" s="401">
        <v>1368786</v>
      </c>
      <c r="J61" s="429">
        <v>314095</v>
      </c>
      <c r="K61" s="399">
        <v>619309</v>
      </c>
      <c r="L61" s="400">
        <v>897333</v>
      </c>
      <c r="M61" s="399">
        <v>1196762</v>
      </c>
      <c r="N61" s="403">
        <v>291594</v>
      </c>
      <c r="O61" s="399">
        <v>573517</v>
      </c>
      <c r="P61" s="400">
        <v>832134</v>
      </c>
      <c r="Q61" s="401">
        <v>1109331</v>
      </c>
      <c r="R61" s="404">
        <v>266748</v>
      </c>
      <c r="S61" s="405">
        <v>515610</v>
      </c>
      <c r="T61" s="406"/>
    </row>
    <row r="62" spans="1:20" s="446" customFormat="1" ht="12.75" customHeight="1">
      <c r="A62" s="388" t="s">
        <v>219</v>
      </c>
      <c r="B62" s="398">
        <v>61800</v>
      </c>
      <c r="C62" s="399">
        <v>124004</v>
      </c>
      <c r="D62" s="400">
        <v>176948</v>
      </c>
      <c r="E62" s="401">
        <v>233325</v>
      </c>
      <c r="F62" s="398">
        <v>55392</v>
      </c>
      <c r="G62" s="399">
        <v>106476</v>
      </c>
      <c r="H62" s="400">
        <v>154625</v>
      </c>
      <c r="I62" s="401">
        <v>201206</v>
      </c>
      <c r="J62" s="429">
        <v>44859</v>
      </c>
      <c r="K62" s="399">
        <v>89909</v>
      </c>
      <c r="L62" s="400">
        <v>133460</v>
      </c>
      <c r="M62" s="399">
        <v>176964</v>
      </c>
      <c r="N62" s="403">
        <v>42521</v>
      </c>
      <c r="O62" s="399">
        <v>83803</v>
      </c>
      <c r="P62" s="400">
        <v>123771</v>
      </c>
      <c r="Q62" s="401">
        <v>162515</v>
      </c>
      <c r="R62" s="404">
        <v>37324</v>
      </c>
      <c r="S62" s="405">
        <v>72348</v>
      </c>
      <c r="T62" s="406"/>
    </row>
    <row r="63" spans="1:20" s="446" customFormat="1" ht="12.75" customHeight="1">
      <c r="A63" s="388" t="s">
        <v>194</v>
      </c>
      <c r="B63" s="398">
        <v>38368</v>
      </c>
      <c r="C63" s="399">
        <v>79787</v>
      </c>
      <c r="D63" s="400">
        <v>117264</v>
      </c>
      <c r="E63" s="401">
        <v>154880</v>
      </c>
      <c r="F63" s="398">
        <v>34163</v>
      </c>
      <c r="G63" s="399">
        <v>70708</v>
      </c>
      <c r="H63" s="400">
        <v>105164</v>
      </c>
      <c r="I63" s="401">
        <v>139203</v>
      </c>
      <c r="J63" s="429">
        <v>30171</v>
      </c>
      <c r="K63" s="399">
        <v>62394</v>
      </c>
      <c r="L63" s="400">
        <v>93749</v>
      </c>
      <c r="M63" s="399">
        <v>123032</v>
      </c>
      <c r="N63" s="403">
        <v>26185</v>
      </c>
      <c r="O63" s="399">
        <v>53431</v>
      </c>
      <c r="P63" s="400">
        <v>80753</v>
      </c>
      <c r="Q63" s="401">
        <v>105813</v>
      </c>
      <c r="R63" s="404">
        <v>22998</v>
      </c>
      <c r="S63" s="405">
        <v>46647</v>
      </c>
      <c r="T63" s="406"/>
    </row>
    <row r="64" spans="1:20" s="446" customFormat="1" ht="12.75" customHeight="1">
      <c r="A64" s="388" t="s">
        <v>195</v>
      </c>
      <c r="B64" s="398">
        <v>559863</v>
      </c>
      <c r="C64" s="399">
        <v>1097669</v>
      </c>
      <c r="D64" s="400">
        <v>1518611</v>
      </c>
      <c r="E64" s="401">
        <v>1990186</v>
      </c>
      <c r="F64" s="398">
        <v>468412</v>
      </c>
      <c r="G64" s="399">
        <v>908027</v>
      </c>
      <c r="H64" s="400">
        <v>1303081</v>
      </c>
      <c r="I64" s="401">
        <v>1709195</v>
      </c>
      <c r="J64" s="429">
        <v>389125</v>
      </c>
      <c r="K64" s="399">
        <v>771612</v>
      </c>
      <c r="L64" s="400">
        <v>1124542</v>
      </c>
      <c r="M64" s="399">
        <v>1496758</v>
      </c>
      <c r="N64" s="403">
        <v>360300</v>
      </c>
      <c r="O64" s="399">
        <v>710751</v>
      </c>
      <c r="P64" s="400">
        <v>1036658</v>
      </c>
      <c r="Q64" s="401">
        <v>1377659</v>
      </c>
      <c r="R64" s="404">
        <v>327070</v>
      </c>
      <c r="S64" s="405">
        <v>634605</v>
      </c>
      <c r="T64" s="406"/>
    </row>
    <row r="65" spans="1:20" s="446" customFormat="1" ht="12.75" customHeight="1">
      <c r="A65" s="388" t="s">
        <v>196</v>
      </c>
      <c r="B65" s="398">
        <v>9194</v>
      </c>
      <c r="C65" s="399">
        <v>18323</v>
      </c>
      <c r="D65" s="400">
        <v>26989</v>
      </c>
      <c r="E65" s="401">
        <v>35691</v>
      </c>
      <c r="F65" s="398">
        <v>8130</v>
      </c>
      <c r="G65" s="399">
        <v>16206</v>
      </c>
      <c r="H65" s="400">
        <v>24048</v>
      </c>
      <c r="I65" s="401">
        <v>31557</v>
      </c>
      <c r="J65" s="429">
        <v>7021</v>
      </c>
      <c r="K65" s="399">
        <v>13960</v>
      </c>
      <c r="L65" s="400">
        <v>20910</v>
      </c>
      <c r="M65" s="399">
        <v>27455</v>
      </c>
      <c r="N65" s="403">
        <v>6144</v>
      </c>
      <c r="O65" s="399">
        <v>12291</v>
      </c>
      <c r="P65" s="400">
        <v>18652</v>
      </c>
      <c r="Q65" s="401">
        <v>24726</v>
      </c>
      <c r="R65" s="404">
        <v>5693</v>
      </c>
      <c r="S65" s="405">
        <v>11360</v>
      </c>
      <c r="T65" s="406"/>
    </row>
    <row r="66" spans="1:20" s="446" customFormat="1" ht="12.75" customHeight="1">
      <c r="A66" s="431" t="s">
        <v>220</v>
      </c>
      <c r="B66" s="432">
        <v>69494</v>
      </c>
      <c r="C66" s="433">
        <v>132634</v>
      </c>
      <c r="D66" s="434">
        <v>185978</v>
      </c>
      <c r="E66" s="435">
        <v>248667</v>
      </c>
      <c r="F66" s="432">
        <v>60494</v>
      </c>
      <c r="G66" s="433">
        <v>112026</v>
      </c>
      <c r="H66" s="434">
        <v>158473</v>
      </c>
      <c r="I66" s="435">
        <v>207213</v>
      </c>
      <c r="J66" s="436">
        <v>54980</v>
      </c>
      <c r="K66" s="433">
        <v>101534</v>
      </c>
      <c r="L66" s="434">
        <v>143068</v>
      </c>
      <c r="M66" s="433">
        <v>179338</v>
      </c>
      <c r="N66" s="437">
        <v>34128</v>
      </c>
      <c r="O66" s="433">
        <v>62472</v>
      </c>
      <c r="P66" s="434">
        <v>88493</v>
      </c>
      <c r="Q66" s="435">
        <v>107840</v>
      </c>
      <c r="R66" s="434">
        <v>14240</v>
      </c>
      <c r="S66" s="438">
        <v>23629</v>
      </c>
      <c r="T66" s="406"/>
    </row>
    <row r="67" spans="1:20" s="446" customFormat="1" ht="12.75" customHeight="1">
      <c r="A67" s="421" t="s">
        <v>221</v>
      </c>
      <c r="B67" s="398">
        <v>638551</v>
      </c>
      <c r="C67" s="399">
        <v>1248626</v>
      </c>
      <c r="D67" s="400">
        <v>1731578</v>
      </c>
      <c r="E67" s="401">
        <v>2274544</v>
      </c>
      <c r="F67" s="398">
        <v>537036</v>
      </c>
      <c r="G67" s="399">
        <v>1036259</v>
      </c>
      <c r="H67" s="400">
        <v>1485602</v>
      </c>
      <c r="I67" s="401">
        <v>1947965</v>
      </c>
      <c r="J67" s="429">
        <v>451126</v>
      </c>
      <c r="K67" s="399">
        <v>887106</v>
      </c>
      <c r="L67" s="400">
        <v>1288520</v>
      </c>
      <c r="M67" s="399">
        <v>1703551</v>
      </c>
      <c r="N67" s="403">
        <v>400572</v>
      </c>
      <c r="O67" s="399">
        <v>785514</v>
      </c>
      <c r="P67" s="400">
        <v>1143803</v>
      </c>
      <c r="Q67" s="401">
        <v>1510225</v>
      </c>
      <c r="R67" s="404">
        <v>347003</v>
      </c>
      <c r="S67" s="405">
        <v>669594</v>
      </c>
      <c r="T67" s="406"/>
    </row>
    <row r="68" spans="1:20" ht="12.75" customHeight="1">
      <c r="A68" s="475"/>
      <c r="B68" s="476"/>
      <c r="C68" s="477"/>
      <c r="D68" s="478"/>
      <c r="E68" s="479"/>
      <c r="F68" s="476"/>
      <c r="G68" s="477"/>
      <c r="H68" s="478"/>
      <c r="I68" s="479"/>
      <c r="J68" s="480"/>
      <c r="K68" s="477"/>
      <c r="L68" s="478"/>
      <c r="M68" s="477"/>
      <c r="N68" s="481"/>
      <c r="O68" s="477"/>
      <c r="P68" s="478"/>
      <c r="Q68" s="479"/>
      <c r="R68" s="385"/>
      <c r="S68" s="475"/>
      <c r="T68" s="406"/>
    </row>
    <row r="69" spans="1:20" s="446" customFormat="1" ht="12.75" customHeight="1">
      <c r="A69" s="421" t="s">
        <v>222</v>
      </c>
      <c r="B69" s="439"/>
      <c r="C69" s="440"/>
      <c r="D69" s="441"/>
      <c r="E69" s="442"/>
      <c r="F69" s="439"/>
      <c r="G69" s="440"/>
      <c r="H69" s="441"/>
      <c r="I69" s="442"/>
      <c r="J69" s="444"/>
      <c r="K69" s="440"/>
      <c r="L69" s="441"/>
      <c r="M69" s="440"/>
      <c r="N69" s="445"/>
      <c r="O69" s="440"/>
      <c r="P69" s="441"/>
      <c r="Q69" s="442"/>
      <c r="R69" s="385"/>
      <c r="S69" s="443"/>
      <c r="T69" s="406"/>
    </row>
    <row r="70" spans="1:20" s="446" customFormat="1" ht="12.75" customHeight="1">
      <c r="A70" s="388" t="s">
        <v>223</v>
      </c>
      <c r="B70" s="398">
        <v>372</v>
      </c>
      <c r="C70" s="399">
        <v>855</v>
      </c>
      <c r="D70" s="400">
        <v>1336</v>
      </c>
      <c r="E70" s="401">
        <v>2447</v>
      </c>
      <c r="F70" s="398">
        <v>4074</v>
      </c>
      <c r="G70" s="399">
        <v>5530</v>
      </c>
      <c r="H70" s="400">
        <v>6815</v>
      </c>
      <c r="I70" s="401">
        <v>7798</v>
      </c>
      <c r="J70" s="429">
        <v>9558</v>
      </c>
      <c r="K70" s="399">
        <v>11304</v>
      </c>
      <c r="L70" s="400">
        <v>13315</v>
      </c>
      <c r="M70" s="399">
        <v>16462</v>
      </c>
      <c r="N70" s="403">
        <v>18279</v>
      </c>
      <c r="O70" s="399">
        <v>18853</v>
      </c>
      <c r="P70" s="400">
        <v>24840</v>
      </c>
      <c r="Q70" s="401">
        <v>48214</v>
      </c>
      <c r="R70" s="404">
        <v>67255</v>
      </c>
      <c r="S70" s="405">
        <v>77156</v>
      </c>
      <c r="T70" s="406"/>
    </row>
    <row r="71" spans="1:20" s="446" customFormat="1" ht="12.75" customHeight="1">
      <c r="A71" s="388" t="s">
        <v>201</v>
      </c>
      <c r="B71" s="398"/>
      <c r="C71" s="399"/>
      <c r="D71" s="400"/>
      <c r="E71" s="401"/>
      <c r="F71" s="398"/>
      <c r="G71" s="399"/>
      <c r="H71" s="400"/>
      <c r="I71" s="401"/>
      <c r="J71" s="429"/>
      <c r="K71" s="399"/>
      <c r="L71" s="400"/>
      <c r="M71" s="399"/>
      <c r="N71" s="403"/>
      <c r="O71" s="399"/>
      <c r="P71" s="400"/>
      <c r="Q71" s="401"/>
      <c r="R71" s="404"/>
      <c r="S71" s="405"/>
      <c r="T71" s="406"/>
    </row>
    <row r="72" spans="1:20" s="446" customFormat="1" ht="12.75" customHeight="1">
      <c r="A72" s="388" t="s">
        <v>287</v>
      </c>
      <c r="B72" s="398">
        <v>52692</v>
      </c>
      <c r="C72" s="399">
        <v>56242</v>
      </c>
      <c r="D72" s="400">
        <v>59426</v>
      </c>
      <c r="E72" s="401">
        <v>64780</v>
      </c>
      <c r="F72" s="398">
        <v>69857</v>
      </c>
      <c r="G72" s="399">
        <v>74880</v>
      </c>
      <c r="H72" s="400">
        <v>79094</v>
      </c>
      <c r="I72" s="401">
        <v>83930</v>
      </c>
      <c r="J72" s="429">
        <v>90122</v>
      </c>
      <c r="K72" s="399">
        <v>95116</v>
      </c>
      <c r="L72" s="400">
        <v>100181</v>
      </c>
      <c r="M72" s="399">
        <v>109096</v>
      </c>
      <c r="N72" s="457">
        <v>27560</v>
      </c>
      <c r="O72" s="405">
        <v>26254</v>
      </c>
      <c r="P72" s="400">
        <v>22998</v>
      </c>
      <c r="Q72" s="401">
        <v>18459</v>
      </c>
      <c r="R72" s="402">
        <v>12477</v>
      </c>
      <c r="S72" s="405">
        <v>9895</v>
      </c>
      <c r="T72" s="406"/>
    </row>
    <row r="73" spans="1:20" s="446" customFormat="1" ht="12.75" customHeight="1">
      <c r="A73" s="388" t="s">
        <v>203</v>
      </c>
      <c r="B73" s="398">
        <v>196</v>
      </c>
      <c r="C73" s="399">
        <v>184</v>
      </c>
      <c r="D73" s="400">
        <v>177</v>
      </c>
      <c r="E73" s="401">
        <v>164</v>
      </c>
      <c r="F73" s="398">
        <v>154</v>
      </c>
      <c r="G73" s="399">
        <v>151</v>
      </c>
      <c r="H73" s="400">
        <v>141</v>
      </c>
      <c r="I73" s="401">
        <v>137</v>
      </c>
      <c r="J73" s="429">
        <v>136</v>
      </c>
      <c r="K73" s="399">
        <v>138</v>
      </c>
      <c r="L73" s="400">
        <v>139</v>
      </c>
      <c r="M73" s="399">
        <v>141</v>
      </c>
      <c r="N73" s="403">
        <v>143</v>
      </c>
      <c r="O73" s="399">
        <v>147</v>
      </c>
      <c r="P73" s="400">
        <v>149</v>
      </c>
      <c r="Q73" s="401">
        <v>149</v>
      </c>
      <c r="R73" s="404">
        <v>184</v>
      </c>
      <c r="S73" s="405">
        <v>176</v>
      </c>
      <c r="T73" s="406"/>
    </row>
    <row r="74" spans="1:20" s="446" customFormat="1" ht="12.75" customHeight="1">
      <c r="A74" s="388" t="s">
        <v>204</v>
      </c>
      <c r="B74" s="398">
        <v>372</v>
      </c>
      <c r="C74" s="399">
        <v>855</v>
      </c>
      <c r="D74" s="400">
        <v>1336</v>
      </c>
      <c r="E74" s="401">
        <v>2447</v>
      </c>
      <c r="F74" s="398">
        <v>4074</v>
      </c>
      <c r="G74" s="399">
        <v>5530</v>
      </c>
      <c r="H74" s="400">
        <v>6815</v>
      </c>
      <c r="I74" s="401">
        <v>7798</v>
      </c>
      <c r="J74" s="429">
        <v>9558</v>
      </c>
      <c r="K74" s="399">
        <v>11304</v>
      </c>
      <c r="L74" s="400">
        <v>13315</v>
      </c>
      <c r="M74" s="399">
        <v>16462</v>
      </c>
      <c r="N74" s="403">
        <v>18279</v>
      </c>
      <c r="O74" s="399">
        <v>18853</v>
      </c>
      <c r="P74" s="400">
        <v>24840</v>
      </c>
      <c r="Q74" s="401">
        <v>48214</v>
      </c>
      <c r="R74" s="404">
        <v>67255</v>
      </c>
      <c r="S74" s="405">
        <f>S70</f>
        <v>77156</v>
      </c>
      <c r="T74" s="406"/>
    </row>
    <row r="75" spans="1:20" s="446" customFormat="1" ht="12.75" customHeight="1">
      <c r="A75" s="388" t="s">
        <v>224</v>
      </c>
      <c r="B75" s="398">
        <v>53260</v>
      </c>
      <c r="C75" s="399">
        <v>57281</v>
      </c>
      <c r="D75" s="400">
        <v>60939</v>
      </c>
      <c r="E75" s="401">
        <v>67391</v>
      </c>
      <c r="F75" s="398">
        <v>74085</v>
      </c>
      <c r="G75" s="399">
        <v>80561</v>
      </c>
      <c r="H75" s="400">
        <v>86050</v>
      </c>
      <c r="I75" s="401">
        <v>91865</v>
      </c>
      <c r="J75" s="429">
        <v>99816</v>
      </c>
      <c r="K75" s="399">
        <v>106558</v>
      </c>
      <c r="L75" s="400">
        <v>113635</v>
      </c>
      <c r="M75" s="399">
        <v>125699</v>
      </c>
      <c r="N75" s="403">
        <v>45982</v>
      </c>
      <c r="O75" s="399">
        <v>45254</v>
      </c>
      <c r="P75" s="400">
        <v>47987</v>
      </c>
      <c r="Q75" s="401">
        <v>66822</v>
      </c>
      <c r="R75" s="404">
        <v>79916</v>
      </c>
      <c r="S75" s="405">
        <f>SUM(S72:S74)</f>
        <v>87227</v>
      </c>
      <c r="T75" s="406"/>
    </row>
    <row r="76" spans="1:20" s="446" customFormat="1" ht="12.75" customHeight="1">
      <c r="A76" s="388" t="s">
        <v>209</v>
      </c>
      <c r="B76" s="482"/>
      <c r="C76" s="483"/>
      <c r="D76" s="484"/>
      <c r="E76" s="485"/>
      <c r="F76" s="482"/>
      <c r="G76" s="483"/>
      <c r="H76" s="484"/>
      <c r="I76" s="485"/>
      <c r="J76" s="486"/>
      <c r="K76" s="483"/>
      <c r="L76" s="484"/>
      <c r="M76" s="483"/>
      <c r="N76" s="447">
        <v>0.38</v>
      </c>
      <c r="O76" s="487">
        <v>0.38</v>
      </c>
      <c r="P76" s="488">
        <v>0.38</v>
      </c>
      <c r="Q76" s="485">
        <v>0.58</v>
      </c>
      <c r="R76" s="451">
        <v>0.591</v>
      </c>
      <c r="S76" s="487">
        <v>0.6</v>
      </c>
      <c r="T76" s="406"/>
    </row>
    <row r="77" spans="1:20" ht="12.75" customHeight="1">
      <c r="A77" s="388" t="s">
        <v>210</v>
      </c>
      <c r="B77" s="482">
        <v>0.56</v>
      </c>
      <c r="C77" s="483">
        <v>0.58</v>
      </c>
      <c r="D77" s="484">
        <v>0.65</v>
      </c>
      <c r="E77" s="485">
        <v>0.75</v>
      </c>
      <c r="F77" s="482">
        <v>0.79</v>
      </c>
      <c r="G77" s="483">
        <v>0.81</v>
      </c>
      <c r="H77" s="484">
        <v>0.81</v>
      </c>
      <c r="I77" s="485">
        <v>0.81</v>
      </c>
      <c r="J77" s="486">
        <v>0.92</v>
      </c>
      <c r="K77" s="483">
        <v>0.91</v>
      </c>
      <c r="L77" s="484">
        <v>0.94</v>
      </c>
      <c r="M77" s="483">
        <v>0.94</v>
      </c>
      <c r="N77" s="489">
        <v>0.93</v>
      </c>
      <c r="O77" s="483">
        <v>0.95</v>
      </c>
      <c r="P77" s="484">
        <v>0.94</v>
      </c>
      <c r="Q77" s="485">
        <v>0.93</v>
      </c>
      <c r="R77" s="451">
        <v>0.96</v>
      </c>
      <c r="S77" s="487">
        <v>0.96</v>
      </c>
      <c r="T77" s="406"/>
    </row>
    <row r="78" spans="1:20" ht="12.75" customHeight="1">
      <c r="A78" s="431"/>
      <c r="B78" s="490"/>
      <c r="C78" s="491"/>
      <c r="D78" s="492"/>
      <c r="E78" s="493"/>
      <c r="F78" s="490"/>
      <c r="G78" s="491"/>
      <c r="H78" s="492"/>
      <c r="I78" s="493"/>
      <c r="J78" s="494"/>
      <c r="K78" s="491"/>
      <c r="L78" s="492"/>
      <c r="M78" s="491"/>
      <c r="N78" s="495"/>
      <c r="O78" s="491"/>
      <c r="P78" s="492"/>
      <c r="Q78" s="493"/>
      <c r="R78" s="496"/>
      <c r="S78" s="497"/>
      <c r="T78" s="406"/>
    </row>
    <row r="79" spans="1:20" s="446" customFormat="1" ht="12.75" customHeight="1">
      <c r="A79" s="358" t="s">
        <v>225</v>
      </c>
      <c r="B79" s="498"/>
      <c r="C79" s="499"/>
      <c r="D79" s="500"/>
      <c r="E79" s="501"/>
      <c r="F79" s="498"/>
      <c r="G79" s="499"/>
      <c r="H79" s="500"/>
      <c r="I79" s="501"/>
      <c r="J79" s="502"/>
      <c r="K79" s="499"/>
      <c r="L79" s="500"/>
      <c r="M79" s="499"/>
      <c r="N79" s="503"/>
      <c r="O79" s="499"/>
      <c r="P79" s="500"/>
      <c r="Q79" s="501"/>
      <c r="R79" s="404"/>
      <c r="S79" s="504"/>
      <c r="T79" s="406"/>
    </row>
    <row r="80" spans="1:20" ht="12.75" customHeight="1">
      <c r="A80" s="421"/>
      <c r="B80" s="498"/>
      <c r="C80" s="499"/>
      <c r="D80" s="500"/>
      <c r="E80" s="501"/>
      <c r="F80" s="498"/>
      <c r="G80" s="499"/>
      <c r="H80" s="500"/>
      <c r="I80" s="501"/>
      <c r="J80" s="502"/>
      <c r="K80" s="499"/>
      <c r="L80" s="500"/>
      <c r="M80" s="499"/>
      <c r="N80" s="503"/>
      <c r="O80" s="499"/>
      <c r="P80" s="500"/>
      <c r="Q80" s="501"/>
      <c r="R80" s="385"/>
      <c r="S80" s="504"/>
      <c r="T80" s="406"/>
    </row>
    <row r="81" spans="1:20" ht="12.75" customHeight="1">
      <c r="A81" s="421" t="s">
        <v>226</v>
      </c>
      <c r="B81" s="505" t="s">
        <v>227</v>
      </c>
      <c r="C81" s="506" t="s">
        <v>227</v>
      </c>
      <c r="D81" s="507" t="s">
        <v>227</v>
      </c>
      <c r="E81" s="508" t="s">
        <v>227</v>
      </c>
      <c r="F81" s="505" t="s">
        <v>227</v>
      </c>
      <c r="G81" s="466">
        <v>0.3121</v>
      </c>
      <c r="H81" s="467">
        <v>0.3129</v>
      </c>
      <c r="I81" s="468">
        <v>0.312</v>
      </c>
      <c r="J81" s="469">
        <v>0.312</v>
      </c>
      <c r="K81" s="466">
        <v>0.312</v>
      </c>
      <c r="L81" s="467">
        <v>0.317</v>
      </c>
      <c r="M81" s="466">
        <v>0.314</v>
      </c>
      <c r="N81" s="470">
        <v>0.305</v>
      </c>
      <c r="O81" s="466">
        <v>0.307</v>
      </c>
      <c r="P81" s="467">
        <v>0.305</v>
      </c>
      <c r="Q81" s="468">
        <v>0.306</v>
      </c>
      <c r="R81" s="471">
        <v>0.301</v>
      </c>
      <c r="S81" s="472">
        <v>0.283</v>
      </c>
      <c r="T81" s="406"/>
    </row>
    <row r="82" spans="1:20" ht="12.75" customHeight="1">
      <c r="A82" s="388" t="s">
        <v>228</v>
      </c>
      <c r="B82" s="425"/>
      <c r="C82" s="426"/>
      <c r="D82" s="427"/>
      <c r="E82" s="428"/>
      <c r="F82" s="425"/>
      <c r="G82" s="426"/>
      <c r="H82" s="427"/>
      <c r="I82" s="428"/>
      <c r="J82" s="473"/>
      <c r="K82" s="426"/>
      <c r="L82" s="427"/>
      <c r="M82" s="426"/>
      <c r="N82" s="474"/>
      <c r="O82" s="426"/>
      <c r="P82" s="427"/>
      <c r="Q82" s="428"/>
      <c r="R82" s="385"/>
      <c r="S82" s="430"/>
      <c r="T82" s="406"/>
    </row>
    <row r="83" spans="1:20" ht="12.75" customHeight="1">
      <c r="A83" s="388" t="s">
        <v>229</v>
      </c>
      <c r="B83" s="509" t="s">
        <v>227</v>
      </c>
      <c r="C83" s="510" t="s">
        <v>227</v>
      </c>
      <c r="D83" s="511" t="s">
        <v>227</v>
      </c>
      <c r="E83" s="512" t="s">
        <v>227</v>
      </c>
      <c r="F83" s="509" t="s">
        <v>227</v>
      </c>
      <c r="G83" s="510">
        <v>176963</v>
      </c>
      <c r="H83" s="511">
        <v>176655</v>
      </c>
      <c r="I83" s="512">
        <v>175122</v>
      </c>
      <c r="J83" s="513">
        <v>174227</v>
      </c>
      <c r="K83" s="510">
        <v>174986</v>
      </c>
      <c r="L83" s="511">
        <v>175492</v>
      </c>
      <c r="M83" s="510">
        <v>173248</v>
      </c>
      <c r="N83" s="514">
        <v>168426</v>
      </c>
      <c r="O83" s="510">
        <v>168910</v>
      </c>
      <c r="P83" s="511">
        <v>167640</v>
      </c>
      <c r="Q83" s="512">
        <v>168062</v>
      </c>
      <c r="R83" s="404">
        <v>167847</v>
      </c>
      <c r="S83" s="515">
        <v>162588</v>
      </c>
      <c r="T83" s="406"/>
    </row>
    <row r="84" spans="1:20" ht="12.75">
      <c r="A84" s="431" t="s">
        <v>190</v>
      </c>
      <c r="B84" s="516" t="s">
        <v>227</v>
      </c>
      <c r="C84" s="517" t="s">
        <v>227</v>
      </c>
      <c r="D84" s="518" t="s">
        <v>227</v>
      </c>
      <c r="E84" s="519" t="s">
        <v>227</v>
      </c>
      <c r="F84" s="516" t="s">
        <v>227</v>
      </c>
      <c r="G84" s="517">
        <v>17046</v>
      </c>
      <c r="H84" s="518">
        <v>17868</v>
      </c>
      <c r="I84" s="519">
        <v>18750</v>
      </c>
      <c r="J84" s="520">
        <v>19486</v>
      </c>
      <c r="K84" s="517">
        <v>20754</v>
      </c>
      <c r="L84" s="518">
        <v>21018</v>
      </c>
      <c r="M84" s="517">
        <v>21288</v>
      </c>
      <c r="N84" s="521">
        <v>21196</v>
      </c>
      <c r="O84" s="517">
        <v>21486</v>
      </c>
      <c r="P84" s="518">
        <v>21770</v>
      </c>
      <c r="Q84" s="519">
        <v>21906</v>
      </c>
      <c r="R84" s="434">
        <v>22102</v>
      </c>
      <c r="S84" s="522">
        <v>22202</v>
      </c>
      <c r="T84" s="406"/>
    </row>
    <row r="85" spans="1:20" ht="12.75">
      <c r="A85" s="421" t="s">
        <v>230</v>
      </c>
      <c r="B85" s="509" t="s">
        <v>227</v>
      </c>
      <c r="C85" s="510" t="s">
        <v>227</v>
      </c>
      <c r="D85" s="511" t="s">
        <v>227</v>
      </c>
      <c r="E85" s="512" t="s">
        <v>227</v>
      </c>
      <c r="F85" s="509" t="s">
        <v>227</v>
      </c>
      <c r="G85" s="510">
        <v>194009</v>
      </c>
      <c r="H85" s="511">
        <v>194523</v>
      </c>
      <c r="I85" s="512">
        <v>193872</v>
      </c>
      <c r="J85" s="513">
        <v>193713</v>
      </c>
      <c r="K85" s="510">
        <v>195740</v>
      </c>
      <c r="L85" s="511">
        <v>196510</v>
      </c>
      <c r="M85" s="510">
        <v>194536</v>
      </c>
      <c r="N85" s="514">
        <v>189622</v>
      </c>
      <c r="O85" s="510">
        <v>190396</v>
      </c>
      <c r="P85" s="511">
        <v>189410</v>
      </c>
      <c r="Q85" s="512">
        <v>189968</v>
      </c>
      <c r="R85" s="404">
        <v>189949</v>
      </c>
      <c r="S85" s="515">
        <v>184790.283</v>
      </c>
      <c r="T85" s="406"/>
    </row>
    <row r="86" spans="1:20" ht="12.75" hidden="1">
      <c r="A86" s="421"/>
      <c r="B86" s="398"/>
      <c r="C86" s="399"/>
      <c r="D86" s="400"/>
      <c r="E86" s="401"/>
      <c r="F86" s="398"/>
      <c r="G86" s="399"/>
      <c r="H86" s="400"/>
      <c r="I86" s="401"/>
      <c r="J86" s="429"/>
      <c r="K86" s="399"/>
      <c r="L86" s="400"/>
      <c r="M86" s="399"/>
      <c r="N86" s="403"/>
      <c r="O86" s="399"/>
      <c r="P86" s="400"/>
      <c r="Q86" s="401"/>
      <c r="R86" s="385"/>
      <c r="S86" s="405">
        <v>22202</v>
      </c>
      <c r="T86" s="406"/>
    </row>
    <row r="87" spans="1:20" ht="12.75" hidden="1">
      <c r="A87" s="421" t="s">
        <v>231</v>
      </c>
      <c r="B87" s="439"/>
      <c r="C87" s="440"/>
      <c r="D87" s="441"/>
      <c r="E87" s="442"/>
      <c r="F87" s="439"/>
      <c r="G87" s="440"/>
      <c r="H87" s="441"/>
      <c r="I87" s="442"/>
      <c r="J87" s="444"/>
      <c r="K87" s="440"/>
      <c r="L87" s="441"/>
      <c r="M87" s="440"/>
      <c r="N87" s="445"/>
      <c r="O87" s="440"/>
      <c r="P87" s="441"/>
      <c r="Q87" s="442"/>
      <c r="R87" s="385"/>
      <c r="S87" s="443">
        <f>SUM(S83:S86)</f>
        <v>391782.283</v>
      </c>
      <c r="T87" s="406"/>
    </row>
    <row r="88" spans="1:20" ht="12.75">
      <c r="A88" s="388" t="s">
        <v>192</v>
      </c>
      <c r="B88" s="509" t="s">
        <v>227</v>
      </c>
      <c r="C88" s="510" t="s">
        <v>227</v>
      </c>
      <c r="D88" s="511" t="s">
        <v>227</v>
      </c>
      <c r="E88" s="512" t="s">
        <v>227</v>
      </c>
      <c r="F88" s="509" t="s">
        <v>227</v>
      </c>
      <c r="G88" s="510">
        <v>151161</v>
      </c>
      <c r="H88" s="511">
        <v>220669</v>
      </c>
      <c r="I88" s="512">
        <v>301927</v>
      </c>
      <c r="J88" s="513">
        <v>81435</v>
      </c>
      <c r="K88" s="510">
        <v>162111</v>
      </c>
      <c r="L88" s="511">
        <v>234874</v>
      </c>
      <c r="M88" s="510">
        <v>313854</v>
      </c>
      <c r="N88" s="514">
        <v>77509</v>
      </c>
      <c r="O88" s="510">
        <v>154057</v>
      </c>
      <c r="P88" s="511">
        <v>220021</v>
      </c>
      <c r="Q88" s="512">
        <v>285553</v>
      </c>
      <c r="R88" s="404">
        <v>65177</v>
      </c>
      <c r="S88" s="515">
        <v>126395</v>
      </c>
      <c r="T88" s="406"/>
    </row>
    <row r="89" spans="1:20" ht="12.75">
      <c r="A89" s="388" t="s">
        <v>219</v>
      </c>
      <c r="B89" s="509" t="s">
        <v>227</v>
      </c>
      <c r="C89" s="510" t="s">
        <v>227</v>
      </c>
      <c r="D89" s="511" t="s">
        <v>227</v>
      </c>
      <c r="E89" s="512" t="s">
        <v>227</v>
      </c>
      <c r="F89" s="509" t="s">
        <v>227</v>
      </c>
      <c r="G89" s="510">
        <v>59775</v>
      </c>
      <c r="H89" s="511">
        <v>94194</v>
      </c>
      <c r="I89" s="512">
        <v>126024</v>
      </c>
      <c r="J89" s="513">
        <v>31153</v>
      </c>
      <c r="K89" s="510">
        <v>63010</v>
      </c>
      <c r="L89" s="511">
        <v>96434</v>
      </c>
      <c r="M89" s="510">
        <v>126676</v>
      </c>
      <c r="N89" s="514">
        <v>16935</v>
      </c>
      <c r="O89" s="510">
        <v>34214</v>
      </c>
      <c r="P89" s="511">
        <v>50106</v>
      </c>
      <c r="Q89" s="512">
        <v>64064</v>
      </c>
      <c r="R89" s="404">
        <v>13936</v>
      </c>
      <c r="S89" s="515">
        <v>27175</v>
      </c>
      <c r="T89" s="406"/>
    </row>
    <row r="90" spans="1:20" ht="12.75">
      <c r="A90" s="388" t="s">
        <v>194</v>
      </c>
      <c r="B90" s="509" t="s">
        <v>227</v>
      </c>
      <c r="C90" s="510" t="s">
        <v>227</v>
      </c>
      <c r="D90" s="511" t="s">
        <v>227</v>
      </c>
      <c r="E90" s="512" t="s">
        <v>227</v>
      </c>
      <c r="F90" s="509" t="s">
        <v>227</v>
      </c>
      <c r="G90" s="510">
        <v>20631</v>
      </c>
      <c r="H90" s="511">
        <v>32374</v>
      </c>
      <c r="I90" s="512">
        <v>42206</v>
      </c>
      <c r="J90" s="513">
        <v>8902</v>
      </c>
      <c r="K90" s="510">
        <v>19102</v>
      </c>
      <c r="L90" s="511">
        <v>30049</v>
      </c>
      <c r="M90" s="510">
        <v>39090</v>
      </c>
      <c r="N90" s="514">
        <v>7174</v>
      </c>
      <c r="O90" s="510">
        <v>15419</v>
      </c>
      <c r="P90" s="511">
        <v>23554</v>
      </c>
      <c r="Q90" s="512">
        <v>29724</v>
      </c>
      <c r="R90" s="404">
        <v>6321</v>
      </c>
      <c r="S90" s="515">
        <v>13320</v>
      </c>
      <c r="T90" s="406"/>
    </row>
    <row r="91" spans="1:20" s="446" customFormat="1" ht="12.75">
      <c r="A91" s="388" t="s">
        <v>195</v>
      </c>
      <c r="B91" s="509" t="s">
        <v>227</v>
      </c>
      <c r="C91" s="510" t="s">
        <v>227</v>
      </c>
      <c r="D91" s="511" t="s">
        <v>227</v>
      </c>
      <c r="E91" s="512" t="s">
        <v>227</v>
      </c>
      <c r="F91" s="509" t="s">
        <v>227</v>
      </c>
      <c r="G91" s="510">
        <v>231567</v>
      </c>
      <c r="H91" s="511">
        <v>347237</v>
      </c>
      <c r="I91" s="512">
        <v>470157</v>
      </c>
      <c r="J91" s="513">
        <v>121490</v>
      </c>
      <c r="K91" s="510">
        <v>244223</v>
      </c>
      <c r="L91" s="511">
        <v>361357</v>
      </c>
      <c r="M91" s="510">
        <v>479620</v>
      </c>
      <c r="N91" s="514">
        <v>101618</v>
      </c>
      <c r="O91" s="510">
        <v>203690</v>
      </c>
      <c r="P91" s="511">
        <v>293681</v>
      </c>
      <c r="Q91" s="512">
        <v>379341</v>
      </c>
      <c r="R91" s="404">
        <v>85434</v>
      </c>
      <c r="S91" s="515">
        <v>166890</v>
      </c>
      <c r="T91" s="406"/>
    </row>
    <row r="92" spans="1:20" s="446" customFormat="1" ht="12.75">
      <c r="A92" s="388" t="s">
        <v>196</v>
      </c>
      <c r="B92" s="509" t="s">
        <v>227</v>
      </c>
      <c r="C92" s="510" t="s">
        <v>227</v>
      </c>
      <c r="D92" s="511" t="s">
        <v>227</v>
      </c>
      <c r="E92" s="512" t="s">
        <v>227</v>
      </c>
      <c r="F92" s="509" t="s">
        <v>227</v>
      </c>
      <c r="G92" s="510">
        <v>5740</v>
      </c>
      <c r="H92" s="511">
        <v>9673</v>
      </c>
      <c r="I92" s="512">
        <v>12662</v>
      </c>
      <c r="J92" s="513">
        <v>2892</v>
      </c>
      <c r="K92" s="510">
        <v>6091</v>
      </c>
      <c r="L92" s="511">
        <v>10103</v>
      </c>
      <c r="M92" s="510">
        <v>13138</v>
      </c>
      <c r="N92" s="514">
        <v>16979</v>
      </c>
      <c r="O92" s="510">
        <v>34728</v>
      </c>
      <c r="P92" s="511">
        <v>53799</v>
      </c>
      <c r="Q92" s="512">
        <v>66759</v>
      </c>
      <c r="R92" s="404">
        <v>13018</v>
      </c>
      <c r="S92" s="515">
        <v>26217</v>
      </c>
      <c r="T92" s="406"/>
    </row>
    <row r="93" spans="1:20" s="446" customFormat="1" ht="12.75">
      <c r="A93" s="431" t="s">
        <v>220</v>
      </c>
      <c r="B93" s="516" t="s">
        <v>227</v>
      </c>
      <c r="C93" s="517" t="s">
        <v>227</v>
      </c>
      <c r="D93" s="518" t="s">
        <v>227</v>
      </c>
      <c r="E93" s="519" t="s">
        <v>227</v>
      </c>
      <c r="F93" s="516" t="s">
        <v>227</v>
      </c>
      <c r="G93" s="517">
        <v>188812</v>
      </c>
      <c r="H93" s="518">
        <v>283362</v>
      </c>
      <c r="I93" s="519">
        <v>385264</v>
      </c>
      <c r="J93" s="520">
        <v>106462</v>
      </c>
      <c r="K93" s="517">
        <v>192253</v>
      </c>
      <c r="L93" s="518">
        <v>274659</v>
      </c>
      <c r="M93" s="517">
        <v>361201</v>
      </c>
      <c r="N93" s="521">
        <v>92833</v>
      </c>
      <c r="O93" s="517">
        <v>170644</v>
      </c>
      <c r="P93" s="518">
        <v>243909</v>
      </c>
      <c r="Q93" s="519">
        <v>311676</v>
      </c>
      <c r="R93" s="434">
        <v>58485</v>
      </c>
      <c r="S93" s="522">
        <v>104962</v>
      </c>
      <c r="T93" s="406"/>
    </row>
    <row r="94" spans="1:20" s="446" customFormat="1" ht="12.75">
      <c r="A94" s="421" t="s">
        <v>232</v>
      </c>
      <c r="B94" s="509" t="s">
        <v>227</v>
      </c>
      <c r="C94" s="510" t="s">
        <v>227</v>
      </c>
      <c r="D94" s="511" t="s">
        <v>227</v>
      </c>
      <c r="E94" s="512" t="s">
        <v>227</v>
      </c>
      <c r="F94" s="509" t="s">
        <v>227</v>
      </c>
      <c r="G94" s="510">
        <v>426119</v>
      </c>
      <c r="H94" s="511">
        <v>640272</v>
      </c>
      <c r="I94" s="512">
        <v>868083</v>
      </c>
      <c r="J94" s="513">
        <v>230844</v>
      </c>
      <c r="K94" s="510">
        <v>442567</v>
      </c>
      <c r="L94" s="511">
        <v>646119</v>
      </c>
      <c r="M94" s="510">
        <v>853959</v>
      </c>
      <c r="N94" s="514">
        <v>211430</v>
      </c>
      <c r="O94" s="510">
        <v>409062</v>
      </c>
      <c r="P94" s="511">
        <v>591389</v>
      </c>
      <c r="Q94" s="512">
        <v>757776</v>
      </c>
      <c r="R94" s="404">
        <v>156937</v>
      </c>
      <c r="S94" s="515">
        <v>298069</v>
      </c>
      <c r="T94" s="406"/>
    </row>
    <row r="95" spans="1:20" s="446" customFormat="1" ht="12.75">
      <c r="A95" s="475"/>
      <c r="B95" s="476"/>
      <c r="C95" s="477"/>
      <c r="D95" s="478"/>
      <c r="E95" s="479"/>
      <c r="F95" s="476"/>
      <c r="G95" s="477"/>
      <c r="H95" s="478"/>
      <c r="I95" s="479"/>
      <c r="J95" s="480"/>
      <c r="K95" s="477"/>
      <c r="L95" s="478"/>
      <c r="M95" s="477"/>
      <c r="N95" s="481"/>
      <c r="O95" s="477"/>
      <c r="P95" s="478"/>
      <c r="Q95" s="479"/>
      <c r="R95" s="385"/>
      <c r="S95" s="475"/>
      <c r="T95" s="406"/>
    </row>
    <row r="96" spans="1:20" s="446" customFormat="1" ht="12.75">
      <c r="A96" s="421" t="s">
        <v>233</v>
      </c>
      <c r="B96" s="439"/>
      <c r="C96" s="440"/>
      <c r="D96" s="441"/>
      <c r="E96" s="442"/>
      <c r="F96" s="439"/>
      <c r="G96" s="440"/>
      <c r="H96" s="441"/>
      <c r="I96" s="442"/>
      <c r="J96" s="444"/>
      <c r="K96" s="440"/>
      <c r="L96" s="441"/>
      <c r="M96" s="440"/>
      <c r="N96" s="445"/>
      <c r="O96" s="440"/>
      <c r="P96" s="441"/>
      <c r="Q96" s="442"/>
      <c r="R96" s="385"/>
      <c r="S96" s="443"/>
      <c r="T96" s="406"/>
    </row>
    <row r="97" spans="1:20" s="446" customFormat="1" ht="12.75">
      <c r="A97" s="388" t="s">
        <v>234</v>
      </c>
      <c r="B97" s="509" t="s">
        <v>227</v>
      </c>
      <c r="C97" s="510" t="s">
        <v>227</v>
      </c>
      <c r="D97" s="511" t="s">
        <v>227</v>
      </c>
      <c r="E97" s="512" t="s">
        <v>227</v>
      </c>
      <c r="F97" s="509" t="s">
        <v>227</v>
      </c>
      <c r="G97" s="510">
        <v>243</v>
      </c>
      <c r="H97" s="511">
        <v>568</v>
      </c>
      <c r="I97" s="512">
        <v>1085</v>
      </c>
      <c r="J97" s="513">
        <v>2003</v>
      </c>
      <c r="K97" s="510">
        <v>3143</v>
      </c>
      <c r="L97" s="511">
        <v>4474</v>
      </c>
      <c r="M97" s="510">
        <v>6639</v>
      </c>
      <c r="N97" s="514">
        <v>8382</v>
      </c>
      <c r="O97" s="510">
        <v>9932</v>
      </c>
      <c r="P97" s="511">
        <v>11266</v>
      </c>
      <c r="Q97" s="512">
        <v>14428</v>
      </c>
      <c r="R97" s="404">
        <v>24091</v>
      </c>
      <c r="S97" s="515">
        <v>27509</v>
      </c>
      <c r="T97" s="406"/>
    </row>
    <row r="98" spans="1:20" s="446" customFormat="1" ht="12.75">
      <c r="A98" s="388" t="s">
        <v>201</v>
      </c>
      <c r="B98" s="509"/>
      <c r="C98" s="510"/>
      <c r="D98" s="511"/>
      <c r="E98" s="512"/>
      <c r="F98" s="509"/>
      <c r="G98" s="510"/>
      <c r="H98" s="511"/>
      <c r="I98" s="512"/>
      <c r="J98" s="513"/>
      <c r="K98" s="510"/>
      <c r="L98" s="511"/>
      <c r="M98" s="510"/>
      <c r="N98" s="514"/>
      <c r="O98" s="510"/>
      <c r="P98" s="511"/>
      <c r="Q98" s="512"/>
      <c r="R98" s="404"/>
      <c r="S98" s="515"/>
      <c r="T98" s="406"/>
    </row>
    <row r="99" spans="1:20" ht="12.75">
      <c r="A99" s="388" t="s">
        <v>235</v>
      </c>
      <c r="B99" s="509" t="s">
        <v>227</v>
      </c>
      <c r="C99" s="510" t="s">
        <v>227</v>
      </c>
      <c r="D99" s="511" t="s">
        <v>227</v>
      </c>
      <c r="E99" s="512" t="s">
        <v>227</v>
      </c>
      <c r="F99" s="509" t="s">
        <v>227</v>
      </c>
      <c r="G99" s="510">
        <v>27627</v>
      </c>
      <c r="H99" s="511">
        <v>24876</v>
      </c>
      <c r="I99" s="512">
        <v>25594</v>
      </c>
      <c r="J99" s="513">
        <v>27605</v>
      </c>
      <c r="K99" s="510">
        <v>26107</v>
      </c>
      <c r="L99" s="511">
        <v>26128</v>
      </c>
      <c r="M99" s="510">
        <v>25669</v>
      </c>
      <c r="N99" s="514">
        <v>24904</v>
      </c>
      <c r="O99" s="510">
        <v>29774</v>
      </c>
      <c r="P99" s="511">
        <v>30263</v>
      </c>
      <c r="Q99" s="512">
        <v>28401</v>
      </c>
      <c r="R99" s="404">
        <v>25952</v>
      </c>
      <c r="S99" s="515">
        <v>22089</v>
      </c>
      <c r="T99" s="406"/>
    </row>
    <row r="100" spans="1:20" s="446" customFormat="1" ht="12.75">
      <c r="A100" s="388" t="s">
        <v>203</v>
      </c>
      <c r="B100" s="509" t="s">
        <v>227</v>
      </c>
      <c r="C100" s="510" t="s">
        <v>227</v>
      </c>
      <c r="D100" s="511" t="s">
        <v>227</v>
      </c>
      <c r="E100" s="512" t="s">
        <v>227</v>
      </c>
      <c r="F100" s="509" t="s">
        <v>227</v>
      </c>
      <c r="G100" s="510">
        <v>99</v>
      </c>
      <c r="H100" s="511">
        <v>113</v>
      </c>
      <c r="I100" s="512">
        <v>117</v>
      </c>
      <c r="J100" s="513">
        <v>114</v>
      </c>
      <c r="K100" s="510">
        <v>113</v>
      </c>
      <c r="L100" s="511">
        <v>128</v>
      </c>
      <c r="M100" s="510">
        <v>121</v>
      </c>
      <c r="N100" s="514">
        <v>120</v>
      </c>
      <c r="O100" s="510">
        <v>127</v>
      </c>
      <c r="P100" s="511">
        <v>136</v>
      </c>
      <c r="Q100" s="512">
        <v>146</v>
      </c>
      <c r="R100" s="404">
        <v>152</v>
      </c>
      <c r="S100" s="515">
        <v>160</v>
      </c>
      <c r="T100" s="406"/>
    </row>
    <row r="101" spans="1:20" s="446" customFormat="1" ht="12.75">
      <c r="A101" s="388" t="s">
        <v>204</v>
      </c>
      <c r="B101" s="509" t="s">
        <v>227</v>
      </c>
      <c r="C101" s="510" t="s">
        <v>227</v>
      </c>
      <c r="D101" s="511" t="s">
        <v>227</v>
      </c>
      <c r="E101" s="512" t="s">
        <v>227</v>
      </c>
      <c r="F101" s="509" t="s">
        <v>227</v>
      </c>
      <c r="G101" s="510">
        <v>243</v>
      </c>
      <c r="H101" s="511">
        <v>568</v>
      </c>
      <c r="I101" s="512">
        <v>1085</v>
      </c>
      <c r="J101" s="513">
        <v>2003</v>
      </c>
      <c r="K101" s="510">
        <v>3143</v>
      </c>
      <c r="L101" s="511">
        <v>4474</v>
      </c>
      <c r="M101" s="510">
        <v>6639</v>
      </c>
      <c r="N101" s="514">
        <v>8382</v>
      </c>
      <c r="O101" s="510">
        <v>9932</v>
      </c>
      <c r="P101" s="511">
        <v>11266</v>
      </c>
      <c r="Q101" s="512">
        <v>14428</v>
      </c>
      <c r="R101" s="404">
        <v>24091</v>
      </c>
      <c r="S101" s="515">
        <v>27509</v>
      </c>
      <c r="T101" s="406"/>
    </row>
    <row r="102" spans="1:20" s="446" customFormat="1" ht="12.75">
      <c r="A102" s="388" t="s">
        <v>224</v>
      </c>
      <c r="B102" s="509" t="s">
        <v>227</v>
      </c>
      <c r="C102" s="510" t="s">
        <v>227</v>
      </c>
      <c r="D102" s="511" t="s">
        <v>227</v>
      </c>
      <c r="E102" s="512" t="s">
        <v>227</v>
      </c>
      <c r="F102" s="509" t="s">
        <v>227</v>
      </c>
      <c r="G102" s="510">
        <v>27969</v>
      </c>
      <c r="H102" s="511">
        <v>25557</v>
      </c>
      <c r="I102" s="512">
        <v>26796</v>
      </c>
      <c r="J102" s="513">
        <v>29722</v>
      </c>
      <c r="K102" s="510">
        <v>29363</v>
      </c>
      <c r="L102" s="511">
        <v>30730</v>
      </c>
      <c r="M102" s="510">
        <v>32429</v>
      </c>
      <c r="N102" s="514">
        <v>33406</v>
      </c>
      <c r="O102" s="510">
        <v>39833</v>
      </c>
      <c r="P102" s="511">
        <v>41665</v>
      </c>
      <c r="Q102" s="512">
        <v>42975</v>
      </c>
      <c r="R102" s="404">
        <v>50195</v>
      </c>
      <c r="S102" s="515">
        <v>49758</v>
      </c>
      <c r="T102" s="406"/>
    </row>
    <row r="103" spans="1:20" s="446" customFormat="1" ht="12.75">
      <c r="A103" s="388" t="s">
        <v>210</v>
      </c>
      <c r="B103" s="482" t="s">
        <v>227</v>
      </c>
      <c r="C103" s="483" t="s">
        <v>227</v>
      </c>
      <c r="D103" s="484" t="s">
        <v>227</v>
      </c>
      <c r="E103" s="485" t="s">
        <v>227</v>
      </c>
      <c r="F103" s="482" t="s">
        <v>227</v>
      </c>
      <c r="G103" s="483">
        <v>0.98</v>
      </c>
      <c r="H103" s="484">
        <v>0.98</v>
      </c>
      <c r="I103" s="485">
        <v>0.96</v>
      </c>
      <c r="J103" s="486">
        <v>0.98</v>
      </c>
      <c r="K103" s="483">
        <v>0.98</v>
      </c>
      <c r="L103" s="484">
        <v>0.98</v>
      </c>
      <c r="M103" s="483">
        <v>0.98</v>
      </c>
      <c r="N103" s="489">
        <v>0.98</v>
      </c>
      <c r="O103" s="483">
        <v>0.98</v>
      </c>
      <c r="P103" s="484">
        <v>0.98</v>
      </c>
      <c r="Q103" s="485">
        <v>0.98</v>
      </c>
      <c r="R103" s="451">
        <v>0.98</v>
      </c>
      <c r="S103" s="487">
        <v>0.98</v>
      </c>
      <c r="T103" s="406"/>
    </row>
    <row r="104" spans="1:20" s="446" customFormat="1" ht="13.5" thickBot="1">
      <c r="A104" s="407" t="s">
        <v>212</v>
      </c>
      <c r="B104" s="523"/>
      <c r="C104" s="524"/>
      <c r="D104" s="525"/>
      <c r="E104" s="526"/>
      <c r="F104" s="523"/>
      <c r="G104" s="524"/>
      <c r="H104" s="525"/>
      <c r="I104" s="526"/>
      <c r="J104" s="527"/>
      <c r="K104" s="524"/>
      <c r="L104" s="525"/>
      <c r="M104" s="526"/>
      <c r="N104" s="528">
        <v>0</v>
      </c>
      <c r="O104" s="415">
        <v>0</v>
      </c>
      <c r="P104" s="528">
        <v>0</v>
      </c>
      <c r="Q104" s="411">
        <v>2397</v>
      </c>
      <c r="R104" s="529">
        <v>9023</v>
      </c>
      <c r="S104" s="415">
        <v>11087</v>
      </c>
      <c r="T104" s="406"/>
    </row>
    <row r="105" spans="1:20" s="446" customFormat="1" ht="13.5" thickTop="1">
      <c r="A105" s="530"/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531"/>
      <c r="S105" s="498"/>
      <c r="T105" s="406"/>
    </row>
    <row r="106" spans="1:20" ht="15.75">
      <c r="A106" s="358" t="s">
        <v>236</v>
      </c>
      <c r="B106" s="369" t="s">
        <v>151</v>
      </c>
      <c r="C106" s="370" t="s">
        <v>152</v>
      </c>
      <c r="D106" s="371" t="s">
        <v>153</v>
      </c>
      <c r="E106" s="372" t="s">
        <v>154</v>
      </c>
      <c r="F106" s="369" t="s">
        <v>155</v>
      </c>
      <c r="G106" s="370" t="s">
        <v>156</v>
      </c>
      <c r="H106" s="371" t="s">
        <v>157</v>
      </c>
      <c r="I106" s="372" t="s">
        <v>158</v>
      </c>
      <c r="J106" s="367" t="s">
        <v>159</v>
      </c>
      <c r="K106" s="370" t="s">
        <v>237</v>
      </c>
      <c r="L106" s="371" t="s">
        <v>161</v>
      </c>
      <c r="M106" s="370" t="s">
        <v>162</v>
      </c>
      <c r="N106" s="373" t="s">
        <v>163</v>
      </c>
      <c r="O106" s="370" t="s">
        <v>164</v>
      </c>
      <c r="P106" s="370" t="s">
        <v>165</v>
      </c>
      <c r="Q106" s="532" t="s">
        <v>166</v>
      </c>
      <c r="R106" s="533" t="s">
        <v>167</v>
      </c>
      <c r="S106" s="534" t="s">
        <v>168</v>
      </c>
      <c r="T106" s="406"/>
    </row>
    <row r="107" spans="1:20" ht="12.75">
      <c r="A107" s="421"/>
      <c r="B107" s="417"/>
      <c r="C107" s="399"/>
      <c r="D107" s="418"/>
      <c r="E107" s="401"/>
      <c r="F107" s="417"/>
      <c r="G107" s="399"/>
      <c r="H107" s="418"/>
      <c r="I107" s="401"/>
      <c r="J107" s="405"/>
      <c r="K107" s="399"/>
      <c r="L107" s="418"/>
      <c r="M107" s="399"/>
      <c r="N107" s="419"/>
      <c r="O107" s="399"/>
      <c r="P107" s="418"/>
      <c r="Q107" s="401"/>
      <c r="R107" s="535"/>
      <c r="S107" s="418"/>
      <c r="T107" s="406"/>
    </row>
    <row r="108" spans="1:20" ht="15.75">
      <c r="A108" s="358" t="s">
        <v>238</v>
      </c>
      <c r="B108" s="417"/>
      <c r="C108" s="399"/>
      <c r="D108" s="418"/>
      <c r="E108" s="401"/>
      <c r="F108" s="417"/>
      <c r="G108" s="399"/>
      <c r="H108" s="418"/>
      <c r="I108" s="401"/>
      <c r="J108" s="405"/>
      <c r="K108" s="399"/>
      <c r="L108" s="418"/>
      <c r="M108" s="399"/>
      <c r="N108" s="419"/>
      <c r="O108" s="399"/>
      <c r="P108" s="418"/>
      <c r="Q108" s="401"/>
      <c r="R108" s="535"/>
      <c r="S108" s="418"/>
      <c r="T108" s="406"/>
    </row>
    <row r="109" spans="1:20" ht="12.75">
      <c r="A109" s="421"/>
      <c r="B109" s="536"/>
      <c r="C109" s="537"/>
      <c r="D109" s="538"/>
      <c r="E109" s="539"/>
      <c r="F109" s="536"/>
      <c r="G109" s="537"/>
      <c r="H109" s="538"/>
      <c r="I109" s="539"/>
      <c r="J109" s="540"/>
      <c r="K109" s="537"/>
      <c r="L109" s="538"/>
      <c r="M109" s="537"/>
      <c r="N109" s="541"/>
      <c r="O109" s="537"/>
      <c r="P109" s="538"/>
      <c r="Q109" s="539"/>
      <c r="S109" s="542"/>
      <c r="T109" s="406"/>
    </row>
    <row r="110" spans="1:20" s="366" customFormat="1" ht="12.75">
      <c r="A110" s="543" t="s">
        <v>239</v>
      </c>
      <c r="B110" s="296">
        <v>0.796</v>
      </c>
      <c r="C110" s="544">
        <v>0.812</v>
      </c>
      <c r="D110" s="545">
        <v>0.83</v>
      </c>
      <c r="E110" s="546">
        <v>0.864</v>
      </c>
      <c r="F110" s="296">
        <v>0.874</v>
      </c>
      <c r="G110" s="544">
        <v>0.886</v>
      </c>
      <c r="H110" s="545">
        <v>0.9</v>
      </c>
      <c r="I110" s="546">
        <v>0.924</v>
      </c>
      <c r="J110" s="547">
        <v>0.933</v>
      </c>
      <c r="K110" s="544">
        <v>0.938</v>
      </c>
      <c r="L110" s="545">
        <v>0.954</v>
      </c>
      <c r="M110" s="544">
        <v>0.99</v>
      </c>
      <c r="N110" s="548">
        <v>0.999</v>
      </c>
      <c r="O110" s="544">
        <v>1.017</v>
      </c>
      <c r="P110" s="545">
        <v>1.044</v>
      </c>
      <c r="Q110" s="546">
        <v>1.097</v>
      </c>
      <c r="R110" s="549">
        <v>1.118</v>
      </c>
      <c r="S110" s="550">
        <v>1.149</v>
      </c>
      <c r="T110" s="406"/>
    </row>
    <row r="111" spans="1:20" s="446" customFormat="1" ht="12.75">
      <c r="A111" s="551" t="s">
        <v>240</v>
      </c>
      <c r="B111" s="296">
        <v>0.477</v>
      </c>
      <c r="C111" s="544">
        <v>0.477</v>
      </c>
      <c r="D111" s="545">
        <v>0.476</v>
      </c>
      <c r="E111" s="546">
        <v>0.462</v>
      </c>
      <c r="F111" s="296">
        <v>0.459</v>
      </c>
      <c r="G111" s="544">
        <v>0.456</v>
      </c>
      <c r="H111" s="545">
        <v>0.451</v>
      </c>
      <c r="I111" s="546">
        <v>0.45</v>
      </c>
      <c r="J111" s="547">
        <v>0.449</v>
      </c>
      <c r="K111" s="544">
        <v>0.453</v>
      </c>
      <c r="L111" s="545">
        <v>0.448</v>
      </c>
      <c r="M111" s="544">
        <v>0.445</v>
      </c>
      <c r="N111" s="548">
        <v>0.445</v>
      </c>
      <c r="O111" s="544">
        <v>0.442</v>
      </c>
      <c r="P111" s="545">
        <v>0.441</v>
      </c>
      <c r="Q111" s="546">
        <v>0.44</v>
      </c>
      <c r="R111" s="549">
        <v>0.439</v>
      </c>
      <c r="S111" s="550">
        <v>0.4403</v>
      </c>
      <c r="T111" s="406"/>
    </row>
    <row r="112" spans="1:20" s="446" customFormat="1" ht="12.75">
      <c r="A112" s="388" t="s">
        <v>241</v>
      </c>
      <c r="B112" s="398">
        <v>3837945</v>
      </c>
      <c r="C112" s="399">
        <v>3913282</v>
      </c>
      <c r="D112" s="400">
        <v>3989489</v>
      </c>
      <c r="E112" s="401">
        <v>4032045</v>
      </c>
      <c r="F112" s="398">
        <v>4051778</v>
      </c>
      <c r="G112" s="399">
        <v>4081150</v>
      </c>
      <c r="H112" s="400">
        <v>4095374</v>
      </c>
      <c r="I112" s="401">
        <v>4193855</v>
      </c>
      <c r="J112" s="429">
        <v>4222206</v>
      </c>
      <c r="K112" s="399">
        <v>4279123</v>
      </c>
      <c r="L112" s="400">
        <v>4306723</v>
      </c>
      <c r="M112" s="399">
        <v>4431136</v>
      </c>
      <c r="N112" s="403">
        <v>4477965</v>
      </c>
      <c r="O112" s="399">
        <v>4517349</v>
      </c>
      <c r="P112" s="400">
        <v>4628153</v>
      </c>
      <c r="Q112" s="401">
        <v>4853492</v>
      </c>
      <c r="R112" s="552">
        <v>4928458</v>
      </c>
      <c r="S112" s="418">
        <v>5081624</v>
      </c>
      <c r="T112" s="406"/>
    </row>
    <row r="113" spans="1:20" ht="12.75">
      <c r="A113" s="553" t="s">
        <v>242</v>
      </c>
      <c r="B113" s="554" t="s">
        <v>243</v>
      </c>
      <c r="C113" s="555">
        <v>0.269</v>
      </c>
      <c r="D113" s="556">
        <v>0.279</v>
      </c>
      <c r="E113" s="557">
        <v>0.289</v>
      </c>
      <c r="F113" s="554" t="s">
        <v>244</v>
      </c>
      <c r="G113" s="555">
        <v>0.301</v>
      </c>
      <c r="H113" s="556">
        <v>0.309</v>
      </c>
      <c r="I113" s="557">
        <v>0.316</v>
      </c>
      <c r="J113" s="558">
        <v>0.321</v>
      </c>
      <c r="K113" s="555">
        <v>0.331</v>
      </c>
      <c r="L113" s="556">
        <v>0.339</v>
      </c>
      <c r="M113" s="555">
        <v>0.349</v>
      </c>
      <c r="N113" s="559">
        <v>0.357</v>
      </c>
      <c r="O113" s="555">
        <v>0.366</v>
      </c>
      <c r="P113" s="556">
        <v>0.369</v>
      </c>
      <c r="Q113" s="557">
        <v>0.37</v>
      </c>
      <c r="R113" s="560">
        <v>0.374</v>
      </c>
      <c r="S113" s="561">
        <v>0.373</v>
      </c>
      <c r="T113" s="406"/>
    </row>
    <row r="114" spans="1:20" ht="12.75">
      <c r="A114" s="421" t="s">
        <v>245</v>
      </c>
      <c r="B114" s="398">
        <v>107</v>
      </c>
      <c r="C114" s="399">
        <v>111</v>
      </c>
      <c r="D114" s="400">
        <v>114</v>
      </c>
      <c r="E114" s="401">
        <v>115</v>
      </c>
      <c r="F114" s="398">
        <v>113</v>
      </c>
      <c r="G114" s="399">
        <v>120</v>
      </c>
      <c r="H114" s="400">
        <v>124</v>
      </c>
      <c r="I114" s="401">
        <v>127</v>
      </c>
      <c r="J114" s="429">
        <v>129</v>
      </c>
      <c r="K114" s="399">
        <v>136</v>
      </c>
      <c r="L114" s="400">
        <v>139</v>
      </c>
      <c r="M114" s="399">
        <v>142</v>
      </c>
      <c r="N114" s="403">
        <v>140</v>
      </c>
      <c r="O114" s="399">
        <v>145</v>
      </c>
      <c r="P114" s="400">
        <v>147</v>
      </c>
      <c r="Q114" s="401">
        <v>149</v>
      </c>
      <c r="R114" s="552">
        <v>150</v>
      </c>
      <c r="S114" s="418">
        <v>152</v>
      </c>
      <c r="T114" s="406"/>
    </row>
    <row r="115" spans="1:20" ht="12.75">
      <c r="A115" s="421" t="s">
        <v>246</v>
      </c>
      <c r="B115" s="398">
        <v>4800</v>
      </c>
      <c r="C115" s="399">
        <v>4923</v>
      </c>
      <c r="D115" s="400">
        <v>4937</v>
      </c>
      <c r="E115" s="401">
        <v>4945</v>
      </c>
      <c r="F115" s="398">
        <v>4653</v>
      </c>
      <c r="G115" s="399">
        <v>4847</v>
      </c>
      <c r="H115" s="400">
        <v>4914</v>
      </c>
      <c r="I115" s="401">
        <v>4832</v>
      </c>
      <c r="J115" s="429">
        <v>4597</v>
      </c>
      <c r="K115" s="399">
        <v>4714</v>
      </c>
      <c r="L115" s="400">
        <v>4793</v>
      </c>
      <c r="M115" s="399">
        <v>4800</v>
      </c>
      <c r="N115" s="403">
        <v>4444</v>
      </c>
      <c r="O115" s="399">
        <v>4508</v>
      </c>
      <c r="P115" s="400">
        <v>4565</v>
      </c>
      <c r="Q115" s="401">
        <v>4542</v>
      </c>
      <c r="R115" s="552">
        <v>4090</v>
      </c>
      <c r="S115" s="418">
        <v>4104</v>
      </c>
      <c r="T115" s="406"/>
    </row>
    <row r="116" spans="1:20" ht="12.75">
      <c r="A116" s="562" t="s">
        <v>247</v>
      </c>
      <c r="B116" s="398">
        <v>11871</v>
      </c>
      <c r="C116" s="399">
        <v>12103</v>
      </c>
      <c r="D116" s="400">
        <v>11929</v>
      </c>
      <c r="E116" s="401">
        <v>11828</v>
      </c>
      <c r="F116" s="398">
        <v>10754</v>
      </c>
      <c r="G116" s="399">
        <v>11067</v>
      </c>
      <c r="H116" s="400">
        <v>11120</v>
      </c>
      <c r="I116" s="401">
        <v>10838</v>
      </c>
      <c r="J116" s="429">
        <v>9962</v>
      </c>
      <c r="K116" s="399">
        <v>10016</v>
      </c>
      <c r="L116" s="400">
        <v>9998</v>
      </c>
      <c r="M116" s="399">
        <v>9849</v>
      </c>
      <c r="N116" s="403">
        <v>8678</v>
      </c>
      <c r="O116" s="399">
        <v>8702</v>
      </c>
      <c r="P116" s="400">
        <v>8726</v>
      </c>
      <c r="Q116" s="401">
        <v>8635</v>
      </c>
      <c r="R116" s="552">
        <v>7819</v>
      </c>
      <c r="S116" s="418">
        <v>7853</v>
      </c>
      <c r="T116" s="406"/>
    </row>
    <row r="117" spans="1:20" ht="12.75">
      <c r="A117" s="563" t="s">
        <v>248</v>
      </c>
      <c r="B117" s="432">
        <v>2292</v>
      </c>
      <c r="C117" s="433">
        <v>2349</v>
      </c>
      <c r="D117" s="434">
        <v>2386</v>
      </c>
      <c r="E117" s="435">
        <v>2380</v>
      </c>
      <c r="F117" s="432">
        <v>2142</v>
      </c>
      <c r="G117" s="433">
        <v>2251</v>
      </c>
      <c r="H117" s="434">
        <v>2281</v>
      </c>
      <c r="I117" s="435">
        <v>2239</v>
      </c>
      <c r="J117" s="436">
        <v>2092</v>
      </c>
      <c r="K117" s="433">
        <v>2192</v>
      </c>
      <c r="L117" s="434">
        <v>2267</v>
      </c>
      <c r="M117" s="433">
        <v>2300</v>
      </c>
      <c r="N117" s="437">
        <v>2137</v>
      </c>
      <c r="O117" s="433">
        <v>2178</v>
      </c>
      <c r="P117" s="434">
        <v>2214</v>
      </c>
      <c r="Q117" s="435">
        <v>2205</v>
      </c>
      <c r="R117" s="564">
        <v>1876</v>
      </c>
      <c r="S117" s="565">
        <v>1886</v>
      </c>
      <c r="T117" s="406"/>
    </row>
    <row r="118" spans="1:20" ht="12.75">
      <c r="A118" s="566" t="s">
        <v>249</v>
      </c>
      <c r="B118" s="465" t="s">
        <v>250</v>
      </c>
      <c r="C118" s="466">
        <v>0.105</v>
      </c>
      <c r="D118" s="467">
        <v>0.1403</v>
      </c>
      <c r="E118" s="468">
        <v>0.159</v>
      </c>
      <c r="F118" s="465" t="s">
        <v>251</v>
      </c>
      <c r="G118" s="466">
        <v>0.161</v>
      </c>
      <c r="H118" s="467">
        <v>0.177</v>
      </c>
      <c r="I118" s="468">
        <v>0.185</v>
      </c>
      <c r="J118" s="469">
        <v>0.158</v>
      </c>
      <c r="K118" s="466">
        <v>0.164</v>
      </c>
      <c r="L118" s="467">
        <v>0.173</v>
      </c>
      <c r="M118" s="466">
        <v>0.179</v>
      </c>
      <c r="N118" s="470">
        <v>0.151</v>
      </c>
      <c r="O118" s="466">
        <v>0.156</v>
      </c>
      <c r="P118" s="467">
        <v>0.158</v>
      </c>
      <c r="Q118" s="468">
        <v>0.171</v>
      </c>
      <c r="R118" s="549">
        <v>0.153</v>
      </c>
      <c r="S118" s="567">
        <v>0.153</v>
      </c>
      <c r="T118" s="406"/>
    </row>
    <row r="119" spans="1:20" ht="12.75">
      <c r="A119" s="405" t="s">
        <v>252</v>
      </c>
      <c r="B119" s="465" t="s">
        <v>253</v>
      </c>
      <c r="C119" s="466">
        <v>0.111</v>
      </c>
      <c r="D119" s="467">
        <v>0.119</v>
      </c>
      <c r="E119" s="468">
        <v>0.119</v>
      </c>
      <c r="F119" s="465" t="s">
        <v>253</v>
      </c>
      <c r="G119" s="466">
        <v>0.106</v>
      </c>
      <c r="H119" s="467">
        <v>0.101</v>
      </c>
      <c r="I119" s="468">
        <v>0.104</v>
      </c>
      <c r="J119" s="469">
        <v>0.104</v>
      </c>
      <c r="K119" s="466">
        <v>0.098</v>
      </c>
      <c r="L119" s="467">
        <v>0.098</v>
      </c>
      <c r="M119" s="466">
        <v>0.099</v>
      </c>
      <c r="N119" s="470">
        <v>0.102</v>
      </c>
      <c r="O119" s="466">
        <v>0.098</v>
      </c>
      <c r="P119" s="467">
        <v>0.097</v>
      </c>
      <c r="Q119" s="468">
        <v>0.1</v>
      </c>
      <c r="R119" s="549">
        <v>0.102</v>
      </c>
      <c r="S119" s="567">
        <v>0.096</v>
      </c>
      <c r="T119" s="406"/>
    </row>
    <row r="120" spans="1:20" ht="12.75">
      <c r="A120" s="438" t="s">
        <v>254</v>
      </c>
      <c r="B120" s="554" t="s">
        <v>255</v>
      </c>
      <c r="C120" s="555">
        <v>0.103</v>
      </c>
      <c r="D120" s="556">
        <v>0.148</v>
      </c>
      <c r="E120" s="557">
        <v>0.174</v>
      </c>
      <c r="F120" s="554" t="s">
        <v>256</v>
      </c>
      <c r="G120" s="555">
        <v>0.184</v>
      </c>
      <c r="H120" s="556">
        <v>0.21</v>
      </c>
      <c r="I120" s="557">
        <v>0.22</v>
      </c>
      <c r="J120" s="558">
        <v>0.183</v>
      </c>
      <c r="K120" s="555">
        <v>0.196</v>
      </c>
      <c r="L120" s="556">
        <v>0.21</v>
      </c>
      <c r="M120" s="555">
        <v>0.219</v>
      </c>
      <c r="N120" s="559">
        <v>0.178</v>
      </c>
      <c r="O120" s="555">
        <v>0.189</v>
      </c>
      <c r="P120" s="556">
        <v>0.192</v>
      </c>
      <c r="Q120" s="557">
        <v>0.211</v>
      </c>
      <c r="R120" s="560">
        <v>0.184</v>
      </c>
      <c r="S120" s="561">
        <v>0.186</v>
      </c>
      <c r="T120" s="406"/>
    </row>
    <row r="121" spans="1:20" ht="12.75">
      <c r="A121" s="566" t="s">
        <v>257</v>
      </c>
      <c r="B121" s="398">
        <v>601</v>
      </c>
      <c r="C121" s="399">
        <v>595</v>
      </c>
      <c r="D121" s="400">
        <v>598</v>
      </c>
      <c r="E121" s="401">
        <v>612</v>
      </c>
      <c r="F121" s="398">
        <v>663</v>
      </c>
      <c r="G121" s="399">
        <v>670</v>
      </c>
      <c r="H121" s="400">
        <v>692</v>
      </c>
      <c r="I121" s="401">
        <v>621</v>
      </c>
      <c r="J121" s="429">
        <v>646</v>
      </c>
      <c r="K121" s="399">
        <v>624</v>
      </c>
      <c r="L121" s="400">
        <v>742</v>
      </c>
      <c r="M121" s="399">
        <v>667</v>
      </c>
      <c r="N121" s="403">
        <v>666</v>
      </c>
      <c r="O121" s="399">
        <v>658</v>
      </c>
      <c r="P121" s="400">
        <v>667</v>
      </c>
      <c r="Q121" s="401">
        <v>679</v>
      </c>
      <c r="R121" s="552">
        <v>685</v>
      </c>
      <c r="S121" s="418">
        <v>681</v>
      </c>
      <c r="T121" s="406"/>
    </row>
    <row r="122" spans="1:20" ht="12.75">
      <c r="A122" s="566" t="s">
        <v>258</v>
      </c>
      <c r="B122" s="398">
        <v>10763</v>
      </c>
      <c r="C122" s="399">
        <v>10284</v>
      </c>
      <c r="D122" s="400">
        <v>10881</v>
      </c>
      <c r="E122" s="401">
        <v>10275</v>
      </c>
      <c r="F122" s="398">
        <v>7884</v>
      </c>
      <c r="G122" s="399">
        <v>7187</v>
      </c>
      <c r="H122" s="400">
        <v>7124</v>
      </c>
      <c r="I122" s="401">
        <v>7062</v>
      </c>
      <c r="J122" s="429">
        <v>6176</v>
      </c>
      <c r="K122" s="399">
        <v>6504</v>
      </c>
      <c r="L122" s="400">
        <v>6110</v>
      </c>
      <c r="M122" s="399">
        <v>6234</v>
      </c>
      <c r="N122" s="403">
        <v>6512</v>
      </c>
      <c r="O122" s="399">
        <v>7088</v>
      </c>
      <c r="P122" s="400">
        <v>6838</v>
      </c>
      <c r="Q122" s="401">
        <v>6554</v>
      </c>
      <c r="R122" s="552">
        <v>7178</v>
      </c>
      <c r="S122" s="418">
        <v>5675</v>
      </c>
      <c r="T122" s="406"/>
    </row>
    <row r="123" spans="1:20" ht="12.75">
      <c r="A123" s="568"/>
      <c r="B123" s="432"/>
      <c r="C123" s="433"/>
      <c r="D123" s="434"/>
      <c r="E123" s="435"/>
      <c r="F123" s="432"/>
      <c r="G123" s="433"/>
      <c r="H123" s="434"/>
      <c r="I123" s="435"/>
      <c r="J123" s="436"/>
      <c r="K123" s="433"/>
      <c r="L123" s="434"/>
      <c r="M123" s="433"/>
      <c r="N123" s="437"/>
      <c r="O123" s="433"/>
      <c r="P123" s="434"/>
      <c r="Q123" s="435"/>
      <c r="R123" s="560"/>
      <c r="S123" s="565"/>
      <c r="T123" s="406"/>
    </row>
    <row r="124" spans="1:20" ht="15.75">
      <c r="A124" s="358" t="s">
        <v>259</v>
      </c>
      <c r="B124" s="398"/>
      <c r="C124" s="399"/>
      <c r="D124" s="400"/>
      <c r="E124" s="401"/>
      <c r="F124" s="398"/>
      <c r="G124" s="399"/>
      <c r="H124" s="400"/>
      <c r="I124" s="401"/>
      <c r="J124" s="429"/>
      <c r="K124" s="399"/>
      <c r="L124" s="400"/>
      <c r="M124" s="399"/>
      <c r="N124" s="403"/>
      <c r="O124" s="399"/>
      <c r="P124" s="400"/>
      <c r="Q124" s="401"/>
      <c r="S124" s="418"/>
      <c r="T124" s="406"/>
    </row>
    <row r="125" spans="1:20" ht="12.75">
      <c r="A125" s="566"/>
      <c r="B125" s="398"/>
      <c r="C125" s="399"/>
      <c r="D125" s="400"/>
      <c r="E125" s="401"/>
      <c r="F125" s="398"/>
      <c r="G125" s="399"/>
      <c r="H125" s="400"/>
      <c r="I125" s="401"/>
      <c r="J125" s="429"/>
      <c r="K125" s="399"/>
      <c r="L125" s="400"/>
      <c r="M125" s="399"/>
      <c r="N125" s="403"/>
      <c r="O125" s="399"/>
      <c r="P125" s="400"/>
      <c r="Q125" s="401"/>
      <c r="S125" s="418"/>
      <c r="T125" s="406"/>
    </row>
    <row r="126" spans="1:20" ht="12.75">
      <c r="A126" s="551" t="s">
        <v>260</v>
      </c>
      <c r="B126" s="465">
        <v>0.33</v>
      </c>
      <c r="C126" s="466">
        <v>0.379</v>
      </c>
      <c r="D126" s="467">
        <v>0.435</v>
      </c>
      <c r="E126" s="468">
        <v>0.481</v>
      </c>
      <c r="F126" s="465" t="s">
        <v>261</v>
      </c>
      <c r="G126" s="466">
        <v>0.541</v>
      </c>
      <c r="H126" s="467">
        <v>0.591</v>
      </c>
      <c r="I126" s="468">
        <v>0.613</v>
      </c>
      <c r="J126" s="469">
        <v>0.62</v>
      </c>
      <c r="K126" s="466">
        <v>0.635</v>
      </c>
      <c r="L126" s="467">
        <v>0.664</v>
      </c>
      <c r="M126" s="466">
        <v>0.683</v>
      </c>
      <c r="N126" s="470">
        <v>0.7</v>
      </c>
      <c r="O126" s="466">
        <v>0.731</v>
      </c>
      <c r="P126" s="467">
        <v>0.808</v>
      </c>
      <c r="Q126" s="468">
        <v>0.933</v>
      </c>
      <c r="R126" s="549">
        <v>0.963</v>
      </c>
      <c r="S126" s="567">
        <v>1.004</v>
      </c>
      <c r="T126" s="406"/>
    </row>
    <row r="127" spans="1:20" ht="12.75">
      <c r="A127" s="551" t="s">
        <v>262</v>
      </c>
      <c r="B127" s="465">
        <v>0.835</v>
      </c>
      <c r="C127" s="466">
        <v>0.801</v>
      </c>
      <c r="D127" s="467">
        <v>0.776</v>
      </c>
      <c r="E127" s="468">
        <v>0.763</v>
      </c>
      <c r="F127" s="465" t="s">
        <v>263</v>
      </c>
      <c r="G127" s="466">
        <v>0.717</v>
      </c>
      <c r="H127" s="467">
        <v>0.692</v>
      </c>
      <c r="I127" s="468">
        <v>0.692</v>
      </c>
      <c r="J127" s="469">
        <v>0.683</v>
      </c>
      <c r="K127" s="466">
        <v>0.677</v>
      </c>
      <c r="L127" s="467">
        <v>0.671</v>
      </c>
      <c r="M127" s="466">
        <v>0.665</v>
      </c>
      <c r="N127" s="470">
        <v>0.655</v>
      </c>
      <c r="O127" s="466">
        <v>0.658</v>
      </c>
      <c r="P127" s="467">
        <v>0.632</v>
      </c>
      <c r="Q127" s="468">
        <v>0.623</v>
      </c>
      <c r="R127" s="549">
        <v>0.608</v>
      </c>
      <c r="S127" s="567">
        <v>0.595</v>
      </c>
      <c r="T127" s="406"/>
    </row>
    <row r="128" spans="1:20" s="446" customFormat="1" ht="12.75">
      <c r="A128" s="388" t="s">
        <v>264</v>
      </c>
      <c r="B128" s="509">
        <v>565170</v>
      </c>
      <c r="C128" s="510">
        <v>623285</v>
      </c>
      <c r="D128" s="511">
        <v>693097</v>
      </c>
      <c r="E128" s="512">
        <v>752462</v>
      </c>
      <c r="F128" s="509">
        <v>777048</v>
      </c>
      <c r="G128" s="510">
        <v>799763</v>
      </c>
      <c r="H128" s="511">
        <v>844805</v>
      </c>
      <c r="I128" s="512">
        <v>877142</v>
      </c>
      <c r="J128" s="513">
        <v>877228</v>
      </c>
      <c r="K128" s="510">
        <v>890953</v>
      </c>
      <c r="L128" s="511">
        <v>925994</v>
      </c>
      <c r="M128" s="510">
        <v>944530</v>
      </c>
      <c r="N128" s="514">
        <v>954618</v>
      </c>
      <c r="O128" s="510">
        <v>1001970</v>
      </c>
      <c r="P128" s="511">
        <v>1065910</v>
      </c>
      <c r="Q128" s="512">
        <v>1212539</v>
      </c>
      <c r="R128" s="552">
        <v>1224345</v>
      </c>
      <c r="S128" s="569">
        <v>1251018</v>
      </c>
      <c r="T128" s="406"/>
    </row>
    <row r="129" spans="1:20" ht="12.75">
      <c r="A129" s="553" t="s">
        <v>242</v>
      </c>
      <c r="B129" s="554" t="s">
        <v>265</v>
      </c>
      <c r="C129" s="555">
        <v>0.172</v>
      </c>
      <c r="D129" s="556">
        <v>0.164</v>
      </c>
      <c r="E129" s="557">
        <v>0.158</v>
      </c>
      <c r="F129" s="554" t="s">
        <v>266</v>
      </c>
      <c r="G129" s="555">
        <v>0.156</v>
      </c>
      <c r="H129" s="556">
        <v>0.154</v>
      </c>
      <c r="I129" s="557">
        <v>0.159</v>
      </c>
      <c r="J129" s="558">
        <v>0.168</v>
      </c>
      <c r="K129" s="555">
        <v>0.173</v>
      </c>
      <c r="L129" s="556">
        <v>0.175</v>
      </c>
      <c r="M129" s="555">
        <v>0.188</v>
      </c>
      <c r="N129" s="559">
        <v>0.205</v>
      </c>
      <c r="O129" s="555">
        <v>0.232</v>
      </c>
      <c r="P129" s="556">
        <v>0.234</v>
      </c>
      <c r="Q129" s="557">
        <v>0.232</v>
      </c>
      <c r="R129" s="560">
        <v>0.246</v>
      </c>
      <c r="S129" s="561">
        <v>0.257</v>
      </c>
      <c r="T129" s="406"/>
    </row>
    <row r="130" spans="1:20" ht="12.75">
      <c r="A130" s="388" t="s">
        <v>267</v>
      </c>
      <c r="B130" s="509">
        <v>67</v>
      </c>
      <c r="C130" s="510">
        <v>68</v>
      </c>
      <c r="D130" s="511">
        <v>67</v>
      </c>
      <c r="E130" s="512">
        <v>66</v>
      </c>
      <c r="F130" s="509">
        <v>58</v>
      </c>
      <c r="G130" s="510">
        <v>61</v>
      </c>
      <c r="H130" s="511">
        <v>63</v>
      </c>
      <c r="I130" s="512">
        <v>63</v>
      </c>
      <c r="J130" s="513">
        <v>61</v>
      </c>
      <c r="K130" s="510">
        <v>66</v>
      </c>
      <c r="L130" s="511">
        <v>71</v>
      </c>
      <c r="M130" s="510">
        <v>72</v>
      </c>
      <c r="N130" s="514">
        <v>77</v>
      </c>
      <c r="O130" s="510">
        <v>83</v>
      </c>
      <c r="P130" s="511">
        <v>86</v>
      </c>
      <c r="Q130" s="512">
        <v>90</v>
      </c>
      <c r="R130" s="552">
        <v>85</v>
      </c>
      <c r="S130" s="569">
        <v>90</v>
      </c>
      <c r="T130" s="406"/>
    </row>
    <row r="131" spans="1:20" ht="12.75">
      <c r="A131" s="388" t="s">
        <v>268</v>
      </c>
      <c r="B131" s="509">
        <v>4121</v>
      </c>
      <c r="C131" s="510">
        <v>4049</v>
      </c>
      <c r="D131" s="511">
        <v>3982</v>
      </c>
      <c r="E131" s="512">
        <v>3804</v>
      </c>
      <c r="F131" s="509">
        <v>2928</v>
      </c>
      <c r="G131" s="510">
        <v>3016</v>
      </c>
      <c r="H131" s="511">
        <v>3077</v>
      </c>
      <c r="I131" s="512">
        <v>3065</v>
      </c>
      <c r="J131" s="513">
        <v>2754</v>
      </c>
      <c r="K131" s="510">
        <v>2992</v>
      </c>
      <c r="L131" s="511">
        <v>3202</v>
      </c>
      <c r="M131" s="510">
        <v>3206</v>
      </c>
      <c r="N131" s="514">
        <v>2878</v>
      </c>
      <c r="O131" s="510">
        <v>3018</v>
      </c>
      <c r="P131" s="511">
        <v>3092</v>
      </c>
      <c r="Q131" s="512">
        <v>3054</v>
      </c>
      <c r="R131" s="552">
        <v>2475</v>
      </c>
      <c r="S131" s="569">
        <v>2602</v>
      </c>
      <c r="T131" s="406"/>
    </row>
    <row r="132" spans="1:20" ht="12.75">
      <c r="A132" s="553"/>
      <c r="B132" s="554"/>
      <c r="C132" s="555"/>
      <c r="D132" s="556"/>
      <c r="E132" s="557"/>
      <c r="F132" s="554"/>
      <c r="G132" s="555"/>
      <c r="H132" s="556"/>
      <c r="I132" s="557"/>
      <c r="J132" s="558"/>
      <c r="K132" s="555"/>
      <c r="L132" s="556"/>
      <c r="M132" s="555"/>
      <c r="N132" s="559"/>
      <c r="O132" s="555"/>
      <c r="P132" s="434"/>
      <c r="Q132" s="557"/>
      <c r="R132" s="560"/>
      <c r="S132" s="561"/>
      <c r="T132" s="406"/>
    </row>
    <row r="133" spans="1:20" ht="15.75">
      <c r="A133" s="358" t="s">
        <v>269</v>
      </c>
      <c r="B133" s="509"/>
      <c r="C133" s="510"/>
      <c r="D133" s="511"/>
      <c r="E133" s="512"/>
      <c r="F133" s="509"/>
      <c r="G133" s="510"/>
      <c r="H133" s="511"/>
      <c r="I133" s="512"/>
      <c r="J133" s="513"/>
      <c r="K133" s="510"/>
      <c r="L133" s="511"/>
      <c r="M133" s="510"/>
      <c r="N133" s="514"/>
      <c r="O133" s="510"/>
      <c r="P133" s="400"/>
      <c r="Q133" s="512"/>
      <c r="S133" s="569"/>
      <c r="T133" s="406"/>
    </row>
    <row r="134" spans="1:20" ht="12.75">
      <c r="A134" s="421"/>
      <c r="B134" s="570"/>
      <c r="C134" s="571"/>
      <c r="D134" s="572"/>
      <c r="E134" s="573"/>
      <c r="F134" s="570"/>
      <c r="G134" s="571"/>
      <c r="H134" s="572"/>
      <c r="I134" s="573"/>
      <c r="J134" s="574"/>
      <c r="K134" s="571"/>
      <c r="L134" s="572"/>
      <c r="M134" s="571"/>
      <c r="N134" s="575"/>
      <c r="O134" s="571"/>
      <c r="P134" s="572"/>
      <c r="Q134" s="573"/>
      <c r="S134" s="576"/>
      <c r="T134" s="406"/>
    </row>
    <row r="135" spans="1:20" ht="15.75">
      <c r="A135" s="551" t="s">
        <v>288</v>
      </c>
      <c r="B135" s="465" t="s">
        <v>227</v>
      </c>
      <c r="C135" s="466" t="s">
        <v>227</v>
      </c>
      <c r="D135" s="467" t="s">
        <v>227</v>
      </c>
      <c r="E135" s="468" t="s">
        <v>227</v>
      </c>
      <c r="F135" s="465" t="s">
        <v>227</v>
      </c>
      <c r="G135" s="466">
        <v>0.8649</v>
      </c>
      <c r="H135" s="467">
        <v>1.0987</v>
      </c>
      <c r="I135" s="468">
        <v>0.876</v>
      </c>
      <c r="J135" s="469">
        <v>0.8839</v>
      </c>
      <c r="K135" s="466">
        <v>0.985</v>
      </c>
      <c r="L135" s="467">
        <v>1.2759</v>
      </c>
      <c r="M135" s="466">
        <v>1.038</v>
      </c>
      <c r="N135" s="470">
        <v>1.0669</v>
      </c>
      <c r="O135" s="466">
        <v>1.2125</v>
      </c>
      <c r="P135" s="467">
        <v>1.6366</v>
      </c>
      <c r="Q135" s="468">
        <v>1.6867</v>
      </c>
      <c r="R135" s="549">
        <v>1.795</v>
      </c>
      <c r="S135" s="567">
        <v>1.977</v>
      </c>
      <c r="T135" s="406"/>
    </row>
    <row r="136" spans="1:20" ht="15.75">
      <c r="A136" s="551" t="s">
        <v>289</v>
      </c>
      <c r="B136" s="465" t="s">
        <v>227</v>
      </c>
      <c r="C136" s="466" t="s">
        <v>227</v>
      </c>
      <c r="D136" s="467" t="s">
        <v>227</v>
      </c>
      <c r="E136" s="468" t="s">
        <v>227</v>
      </c>
      <c r="F136" s="465" t="s">
        <v>227</v>
      </c>
      <c r="G136" s="466">
        <v>0.42621098556885556</v>
      </c>
      <c r="H136" s="467">
        <v>0.4153454412034489</v>
      </c>
      <c r="I136" s="468">
        <v>0.42044291447295756</v>
      </c>
      <c r="J136" s="469">
        <v>0.39908049332263007</v>
      </c>
      <c r="K136" s="466">
        <v>0.3968079864186354</v>
      </c>
      <c r="L136" s="467">
        <v>0.3864235242672679</v>
      </c>
      <c r="M136" s="466">
        <v>0.4229486344944157</v>
      </c>
      <c r="N136" s="470">
        <v>0.4261016626389122</v>
      </c>
      <c r="O136" s="466">
        <v>0.41915376902064777</v>
      </c>
      <c r="P136" s="467">
        <v>0.3631277651516271</v>
      </c>
      <c r="Q136" s="468">
        <v>0.338061590028882</v>
      </c>
      <c r="R136" s="549">
        <v>0.342</v>
      </c>
      <c r="S136" s="567">
        <v>0.322</v>
      </c>
      <c r="T136" s="406"/>
    </row>
    <row r="137" spans="1:20" ht="12.75">
      <c r="A137" s="388" t="s">
        <v>270</v>
      </c>
      <c r="B137" s="509" t="s">
        <v>227</v>
      </c>
      <c r="C137" s="510" t="s">
        <v>227</v>
      </c>
      <c r="D137" s="511" t="s">
        <v>227</v>
      </c>
      <c r="E137" s="512" t="s">
        <v>227</v>
      </c>
      <c r="F137" s="509" t="s">
        <v>227</v>
      </c>
      <c r="G137" s="510">
        <v>228594</v>
      </c>
      <c r="H137" s="511">
        <v>283006</v>
      </c>
      <c r="I137" s="512">
        <v>228393</v>
      </c>
      <c r="J137" s="513">
        <v>218744</v>
      </c>
      <c r="K137" s="510">
        <v>242385</v>
      </c>
      <c r="L137" s="511">
        <v>305758</v>
      </c>
      <c r="M137" s="577">
        <v>331616</v>
      </c>
      <c r="N137" s="578">
        <v>342339</v>
      </c>
      <c r="O137" s="515">
        <v>351406</v>
      </c>
      <c r="P137" s="579">
        <v>368607</v>
      </c>
      <c r="Q137" s="512">
        <v>408941</v>
      </c>
      <c r="R137" s="580">
        <v>433853</v>
      </c>
      <c r="S137" s="515">
        <v>417558</v>
      </c>
      <c r="T137" s="406"/>
    </row>
    <row r="138" spans="1:20" s="446" customFormat="1" ht="12.75">
      <c r="A138" s="553" t="s">
        <v>242</v>
      </c>
      <c r="B138" s="554" t="s">
        <v>227</v>
      </c>
      <c r="C138" s="555" t="s">
        <v>227</v>
      </c>
      <c r="D138" s="556" t="s">
        <v>227</v>
      </c>
      <c r="E138" s="557" t="s">
        <v>227</v>
      </c>
      <c r="F138" s="554" t="s">
        <v>227</v>
      </c>
      <c r="G138" s="555">
        <v>0.134</v>
      </c>
      <c r="H138" s="556">
        <v>0.109</v>
      </c>
      <c r="I138" s="557">
        <v>0.15</v>
      </c>
      <c r="J138" s="558">
        <v>0.179</v>
      </c>
      <c r="K138" s="555">
        <v>0.172</v>
      </c>
      <c r="L138" s="556">
        <v>0.155</v>
      </c>
      <c r="M138" s="555">
        <v>0.146</v>
      </c>
      <c r="N138" s="559">
        <v>0.148</v>
      </c>
      <c r="O138" s="555">
        <v>0.161</v>
      </c>
      <c r="P138" s="556">
        <v>0.163</v>
      </c>
      <c r="Q138" s="557">
        <v>0.18</v>
      </c>
      <c r="R138" s="560">
        <v>0.183</v>
      </c>
      <c r="S138" s="561">
        <v>0.188</v>
      </c>
      <c r="T138" s="406"/>
    </row>
    <row r="139" spans="1:20" ht="12.75">
      <c r="A139" s="388" t="s">
        <v>271</v>
      </c>
      <c r="B139" s="509" t="s">
        <v>227</v>
      </c>
      <c r="C139" s="510" t="s">
        <v>227</v>
      </c>
      <c r="D139" s="511" t="s">
        <v>227</v>
      </c>
      <c r="E139" s="512" t="s">
        <v>227</v>
      </c>
      <c r="F139" s="509" t="s">
        <v>227</v>
      </c>
      <c r="G139" s="510">
        <v>128</v>
      </c>
      <c r="H139" s="511">
        <v>131</v>
      </c>
      <c r="I139" s="512">
        <v>127</v>
      </c>
      <c r="J139" s="513">
        <v>124</v>
      </c>
      <c r="K139" s="510">
        <v>135</v>
      </c>
      <c r="L139" s="511">
        <v>138</v>
      </c>
      <c r="M139" s="510">
        <v>127</v>
      </c>
      <c r="N139" s="514">
        <v>99</v>
      </c>
      <c r="O139" s="510">
        <v>108</v>
      </c>
      <c r="P139" s="511">
        <v>112</v>
      </c>
      <c r="Q139" s="512">
        <v>120</v>
      </c>
      <c r="R139" s="552">
        <v>98</v>
      </c>
      <c r="S139" s="569">
        <v>105</v>
      </c>
      <c r="T139" s="406"/>
    </row>
    <row r="140" spans="1:20" ht="13.5" thickBot="1">
      <c r="A140" s="407" t="s">
        <v>272</v>
      </c>
      <c r="B140" s="581" t="s">
        <v>227</v>
      </c>
      <c r="C140" s="409" t="s">
        <v>227</v>
      </c>
      <c r="D140" s="410" t="s">
        <v>227</v>
      </c>
      <c r="E140" s="411" t="s">
        <v>227</v>
      </c>
      <c r="F140" s="408" t="s">
        <v>227</v>
      </c>
      <c r="G140" s="409">
        <v>3861</v>
      </c>
      <c r="H140" s="410">
        <v>3850</v>
      </c>
      <c r="I140" s="411">
        <v>3745</v>
      </c>
      <c r="J140" s="412">
        <v>3766</v>
      </c>
      <c r="K140" s="409">
        <v>4037</v>
      </c>
      <c r="L140" s="410">
        <v>4196</v>
      </c>
      <c r="M140" s="409">
        <v>3858</v>
      </c>
      <c r="N140" s="413">
        <v>2978</v>
      </c>
      <c r="O140" s="409">
        <v>3311</v>
      </c>
      <c r="P140" s="410">
        <v>3537</v>
      </c>
      <c r="Q140" s="411">
        <v>3252</v>
      </c>
      <c r="R140" s="581">
        <v>2740</v>
      </c>
      <c r="S140" s="582">
        <v>2825</v>
      </c>
      <c r="T140" s="406"/>
    </row>
    <row r="141" s="583" customFormat="1" ht="13.5" thickTop="1">
      <c r="T141" s="584"/>
    </row>
    <row r="142" spans="1:20" ht="15.75">
      <c r="A142" s="358" t="s">
        <v>273</v>
      </c>
      <c r="B142" s="585" t="s">
        <v>151</v>
      </c>
      <c r="C142" s="585" t="s">
        <v>152</v>
      </c>
      <c r="D142" s="585" t="s">
        <v>153</v>
      </c>
      <c r="E142" s="586" t="s">
        <v>154</v>
      </c>
      <c r="F142" s="585" t="s">
        <v>155</v>
      </c>
      <c r="G142" s="585" t="s">
        <v>156</v>
      </c>
      <c r="H142" s="585" t="s">
        <v>157</v>
      </c>
      <c r="I142" s="586" t="s">
        <v>158</v>
      </c>
      <c r="J142" s="585" t="s">
        <v>159</v>
      </c>
      <c r="K142" s="585" t="s">
        <v>237</v>
      </c>
      <c r="L142" s="585" t="s">
        <v>161</v>
      </c>
      <c r="M142" s="587" t="s">
        <v>162</v>
      </c>
      <c r="N142" s="588" t="s">
        <v>163</v>
      </c>
      <c r="O142" s="585" t="s">
        <v>164</v>
      </c>
      <c r="P142" s="587" t="s">
        <v>165</v>
      </c>
      <c r="Q142" s="416" t="s">
        <v>166</v>
      </c>
      <c r="R142" s="588" t="s">
        <v>167</v>
      </c>
      <c r="S142" s="589" t="s">
        <v>168</v>
      </c>
      <c r="T142" s="406"/>
    </row>
    <row r="143" spans="1:20" ht="12.75">
      <c r="A143" s="421"/>
      <c r="B143" s="422"/>
      <c r="C143" s="390"/>
      <c r="D143" s="423"/>
      <c r="E143" s="392"/>
      <c r="F143" s="422"/>
      <c r="G143" s="390"/>
      <c r="H143" s="423"/>
      <c r="I143" s="392"/>
      <c r="J143" s="405"/>
      <c r="K143" s="390"/>
      <c r="L143" s="418"/>
      <c r="M143" s="390"/>
      <c r="N143" s="419"/>
      <c r="O143" s="390"/>
      <c r="P143" s="418"/>
      <c r="Q143" s="392"/>
      <c r="R143" s="419"/>
      <c r="S143" s="405"/>
      <c r="T143" s="406"/>
    </row>
    <row r="144" spans="1:20" ht="12.75">
      <c r="A144" s="388" t="s">
        <v>228</v>
      </c>
      <c r="B144" s="590"/>
      <c r="C144" s="426"/>
      <c r="D144" s="591"/>
      <c r="E144" s="428"/>
      <c r="F144" s="590"/>
      <c r="G144" s="426"/>
      <c r="H144" s="591"/>
      <c r="I144" s="428"/>
      <c r="J144" s="405"/>
      <c r="K144" s="426"/>
      <c r="L144" s="591"/>
      <c r="M144" s="426"/>
      <c r="N144" s="419"/>
      <c r="O144" s="426"/>
      <c r="P144" s="591"/>
      <c r="Q144" s="428"/>
      <c r="R144" s="419"/>
      <c r="S144" s="430"/>
      <c r="T144" s="406"/>
    </row>
    <row r="145" spans="1:20" ht="12.75">
      <c r="A145" s="388" t="s">
        <v>274</v>
      </c>
      <c r="B145" s="398"/>
      <c r="C145" s="399"/>
      <c r="D145" s="400"/>
      <c r="E145" s="401"/>
      <c r="F145" s="398"/>
      <c r="G145" s="399"/>
      <c r="H145" s="400"/>
      <c r="I145" s="401">
        <v>70145</v>
      </c>
      <c r="J145" s="429">
        <v>68034</v>
      </c>
      <c r="K145" s="399">
        <v>66466</v>
      </c>
      <c r="L145" s="400">
        <v>65613</v>
      </c>
      <c r="M145" s="399">
        <v>64768</v>
      </c>
      <c r="N145" s="403">
        <v>62990</v>
      </c>
      <c r="O145" s="399">
        <v>61669</v>
      </c>
      <c r="P145" s="400">
        <v>60768</v>
      </c>
      <c r="Q145" s="401">
        <v>60259</v>
      </c>
      <c r="R145" s="404">
        <v>60641</v>
      </c>
      <c r="S145" s="405">
        <v>60394</v>
      </c>
      <c r="T145" s="406"/>
    </row>
    <row r="146" spans="1:20" ht="15.75">
      <c r="A146" s="388" t="s">
        <v>290</v>
      </c>
      <c r="B146" s="398">
        <v>11314</v>
      </c>
      <c r="C146" s="399">
        <v>11244</v>
      </c>
      <c r="D146" s="400">
        <v>11157</v>
      </c>
      <c r="E146" s="401">
        <v>10939</v>
      </c>
      <c r="F146" s="398">
        <v>10718</v>
      </c>
      <c r="G146" s="399">
        <v>10715</v>
      </c>
      <c r="H146" s="400">
        <v>10434</v>
      </c>
      <c r="I146" s="401">
        <v>10289</v>
      </c>
      <c r="J146" s="429">
        <v>9854</v>
      </c>
      <c r="K146" s="399">
        <v>9852</v>
      </c>
      <c r="L146" s="400">
        <v>9602</v>
      </c>
      <c r="M146" s="399">
        <v>9165</v>
      </c>
      <c r="N146" s="403">
        <v>8682</v>
      </c>
      <c r="O146" s="399">
        <v>8339</v>
      </c>
      <c r="P146" s="400">
        <v>8218</v>
      </c>
      <c r="Q146" s="401">
        <v>7710</v>
      </c>
      <c r="R146" s="404">
        <v>6947</v>
      </c>
      <c r="S146" s="405">
        <v>6585</v>
      </c>
      <c r="T146" s="406"/>
    </row>
    <row r="147" spans="1:20" ht="12.75">
      <c r="A147" s="431" t="s">
        <v>190</v>
      </c>
      <c r="B147" s="432"/>
      <c r="C147" s="433"/>
      <c r="D147" s="434"/>
      <c r="E147" s="435"/>
      <c r="F147" s="432"/>
      <c r="G147" s="433"/>
      <c r="H147" s="434"/>
      <c r="I147" s="435">
        <v>168284</v>
      </c>
      <c r="J147" s="436">
        <v>168000</v>
      </c>
      <c r="K147" s="433">
        <v>168082</v>
      </c>
      <c r="L147" s="434">
        <v>168644</v>
      </c>
      <c r="M147" s="433">
        <v>169348</v>
      </c>
      <c r="N147" s="437">
        <v>166342</v>
      </c>
      <c r="O147" s="433">
        <v>165386</v>
      </c>
      <c r="P147" s="434">
        <v>165930</v>
      </c>
      <c r="Q147" s="435">
        <v>166748</v>
      </c>
      <c r="R147" s="434">
        <v>168626</v>
      </c>
      <c r="S147" s="438">
        <v>168782</v>
      </c>
      <c r="T147" s="406"/>
    </row>
    <row r="148" spans="1:20" ht="12.75">
      <c r="A148" s="421" t="s">
        <v>191</v>
      </c>
      <c r="B148" s="398"/>
      <c r="C148" s="399"/>
      <c r="D148" s="400"/>
      <c r="E148" s="401"/>
      <c r="F148" s="398"/>
      <c r="G148" s="399"/>
      <c r="H148" s="400"/>
      <c r="I148" s="401">
        <v>248718</v>
      </c>
      <c r="J148" s="429">
        <v>245888</v>
      </c>
      <c r="K148" s="399">
        <v>244400</v>
      </c>
      <c r="L148" s="400">
        <v>243859</v>
      </c>
      <c r="M148" s="399">
        <v>243281</v>
      </c>
      <c r="N148" s="403">
        <v>238014</v>
      </c>
      <c r="O148" s="399">
        <v>235394</v>
      </c>
      <c r="P148" s="400">
        <v>234916</v>
      </c>
      <c r="Q148" s="401">
        <v>234717</v>
      </c>
      <c r="R148" s="404">
        <v>236214</v>
      </c>
      <c r="S148" s="405">
        <v>235761</v>
      </c>
      <c r="T148" s="406"/>
    </row>
    <row r="149" spans="1:20" ht="12.75">
      <c r="A149" s="421"/>
      <c r="B149" s="439"/>
      <c r="C149" s="440"/>
      <c r="D149" s="441"/>
      <c r="E149" s="442"/>
      <c r="F149" s="439"/>
      <c r="G149" s="440"/>
      <c r="H149" s="441"/>
      <c r="I149" s="442"/>
      <c r="J149" s="429"/>
      <c r="K149" s="440"/>
      <c r="L149" s="441"/>
      <c r="M149" s="440"/>
      <c r="N149" s="403"/>
      <c r="O149" s="440"/>
      <c r="P149" s="441"/>
      <c r="Q149" s="442"/>
      <c r="R149" s="385"/>
      <c r="S149" s="443"/>
      <c r="T149" s="406"/>
    </row>
    <row r="150" spans="1:20" ht="12" customHeight="1">
      <c r="A150" s="421" t="s">
        <v>275</v>
      </c>
      <c r="B150" s="439"/>
      <c r="C150" s="440"/>
      <c r="D150" s="441"/>
      <c r="E150" s="442"/>
      <c r="F150" s="439"/>
      <c r="G150" s="440"/>
      <c r="H150" s="441"/>
      <c r="I150" s="442"/>
      <c r="J150" s="444"/>
      <c r="K150" s="440"/>
      <c r="L150" s="441"/>
      <c r="M150" s="440"/>
      <c r="N150" s="445"/>
      <c r="O150" s="440"/>
      <c r="P150" s="441"/>
      <c r="Q150" s="442"/>
      <c r="R150" s="385"/>
      <c r="S150" s="443"/>
      <c r="T150" s="406"/>
    </row>
    <row r="151" spans="1:20" ht="12.75">
      <c r="A151" s="388" t="s">
        <v>192</v>
      </c>
      <c r="B151" s="398"/>
      <c r="C151" s="399"/>
      <c r="D151" s="400"/>
      <c r="E151" s="401"/>
      <c r="F151" s="398"/>
      <c r="G151" s="399"/>
      <c r="H151" s="400"/>
      <c r="I151" s="401">
        <v>533198</v>
      </c>
      <c r="J151" s="429">
        <v>120250</v>
      </c>
      <c r="K151" s="399">
        <v>227496</v>
      </c>
      <c r="L151" s="400">
        <v>324273</v>
      </c>
      <c r="M151" s="399">
        <v>414105</v>
      </c>
      <c r="N151" s="403">
        <v>89915</v>
      </c>
      <c r="O151" s="399">
        <v>170831</v>
      </c>
      <c r="P151" s="400">
        <v>246036</v>
      </c>
      <c r="Q151" s="401">
        <v>319758</v>
      </c>
      <c r="R151" s="404">
        <v>74196</v>
      </c>
      <c r="S151" s="405">
        <v>141823</v>
      </c>
      <c r="T151" s="406"/>
    </row>
    <row r="152" spans="1:20" ht="12.75">
      <c r="A152" s="388" t="s">
        <v>219</v>
      </c>
      <c r="B152" s="398"/>
      <c r="C152" s="399"/>
      <c r="D152" s="400"/>
      <c r="E152" s="401"/>
      <c r="F152" s="398"/>
      <c r="G152" s="399"/>
      <c r="H152" s="400"/>
      <c r="I152" s="401">
        <v>218069</v>
      </c>
      <c r="J152" s="429">
        <v>49529</v>
      </c>
      <c r="K152" s="399">
        <v>94485</v>
      </c>
      <c r="L152" s="400">
        <v>137248</v>
      </c>
      <c r="M152" s="399">
        <v>176228</v>
      </c>
      <c r="N152" s="403">
        <v>38745</v>
      </c>
      <c r="O152" s="399">
        <v>74606</v>
      </c>
      <c r="P152" s="400">
        <v>108937</v>
      </c>
      <c r="Q152" s="401">
        <v>141646</v>
      </c>
      <c r="R152" s="404">
        <v>33464</v>
      </c>
      <c r="S152" s="405">
        <v>64498</v>
      </c>
      <c r="T152" s="406"/>
    </row>
    <row r="153" spans="1:20" ht="12.75">
      <c r="A153" s="388" t="s">
        <v>194</v>
      </c>
      <c r="B153" s="398"/>
      <c r="C153" s="399"/>
      <c r="D153" s="400"/>
      <c r="E153" s="401"/>
      <c r="F153" s="398"/>
      <c r="G153" s="399"/>
      <c r="H153" s="400"/>
      <c r="I153" s="401">
        <v>168760</v>
      </c>
      <c r="J153" s="429">
        <v>35789</v>
      </c>
      <c r="K153" s="399">
        <v>70393</v>
      </c>
      <c r="L153" s="400">
        <v>103062</v>
      </c>
      <c r="M153" s="399">
        <v>130709</v>
      </c>
      <c r="N153" s="403">
        <v>24733</v>
      </c>
      <c r="O153" s="399">
        <v>48639</v>
      </c>
      <c r="P153" s="400">
        <v>71141</v>
      </c>
      <c r="Q153" s="401">
        <v>92848</v>
      </c>
      <c r="R153" s="404">
        <v>21725</v>
      </c>
      <c r="S153" s="405">
        <v>42851</v>
      </c>
      <c r="T153" s="406"/>
    </row>
    <row r="154" spans="1:20" ht="12.75">
      <c r="A154" s="388" t="s">
        <v>195</v>
      </c>
      <c r="B154" s="398"/>
      <c r="C154" s="399"/>
      <c r="D154" s="400"/>
      <c r="E154" s="401"/>
      <c r="F154" s="398"/>
      <c r="G154" s="399"/>
      <c r="H154" s="400"/>
      <c r="I154" s="401">
        <v>920027</v>
      </c>
      <c r="J154" s="429">
        <v>205568</v>
      </c>
      <c r="K154" s="399">
        <v>392374</v>
      </c>
      <c r="L154" s="400">
        <v>564583</v>
      </c>
      <c r="M154" s="399">
        <v>721042</v>
      </c>
      <c r="N154" s="403">
        <v>153393</v>
      </c>
      <c r="O154" s="399">
        <v>294076</v>
      </c>
      <c r="P154" s="400">
        <v>426114</v>
      </c>
      <c r="Q154" s="401">
        <v>554252</v>
      </c>
      <c r="R154" s="404">
        <v>129385</v>
      </c>
      <c r="S154" s="405">
        <v>249172</v>
      </c>
      <c r="T154" s="406"/>
    </row>
    <row r="155" spans="1:20" ht="12" customHeight="1">
      <c r="A155" s="388" t="s">
        <v>196</v>
      </c>
      <c r="B155" s="398"/>
      <c r="C155" s="399"/>
      <c r="D155" s="400"/>
      <c r="E155" s="401"/>
      <c r="F155" s="398"/>
      <c r="G155" s="399"/>
      <c r="H155" s="400"/>
      <c r="I155" s="401">
        <v>33163</v>
      </c>
      <c r="J155" s="429">
        <v>8503</v>
      </c>
      <c r="K155" s="399">
        <v>16831</v>
      </c>
      <c r="L155" s="400">
        <v>24551</v>
      </c>
      <c r="M155" s="399">
        <v>32005</v>
      </c>
      <c r="N155" s="403">
        <v>7620</v>
      </c>
      <c r="O155" s="399">
        <v>15132</v>
      </c>
      <c r="P155" s="400">
        <v>22130</v>
      </c>
      <c r="Q155" s="401">
        <v>28778</v>
      </c>
      <c r="R155" s="404">
        <v>6571</v>
      </c>
      <c r="S155" s="405">
        <v>13169</v>
      </c>
      <c r="T155" s="406"/>
    </row>
    <row r="156" spans="1:20" ht="12" customHeight="1">
      <c r="A156" s="431" t="s">
        <v>220</v>
      </c>
      <c r="B156" s="432"/>
      <c r="C156" s="433"/>
      <c r="D156" s="434"/>
      <c r="E156" s="435"/>
      <c r="F156" s="432"/>
      <c r="G156" s="433"/>
      <c r="H156" s="434"/>
      <c r="I156" s="435">
        <v>88128</v>
      </c>
      <c r="J156" s="436">
        <v>16764</v>
      </c>
      <c r="K156" s="433">
        <v>30121</v>
      </c>
      <c r="L156" s="434">
        <v>41196</v>
      </c>
      <c r="M156" s="433">
        <v>50187</v>
      </c>
      <c r="N156" s="437">
        <v>8180</v>
      </c>
      <c r="O156" s="433">
        <v>15422</v>
      </c>
      <c r="P156" s="434">
        <v>21701</v>
      </c>
      <c r="Q156" s="435">
        <v>27338</v>
      </c>
      <c r="R156" s="434">
        <v>5447</v>
      </c>
      <c r="S156" s="438">
        <v>10695</v>
      </c>
      <c r="T156" s="406"/>
    </row>
    <row r="157" spans="1:20" ht="13.5" thickBot="1">
      <c r="A157" s="592" t="s">
        <v>198</v>
      </c>
      <c r="B157" s="593"/>
      <c r="C157" s="594"/>
      <c r="D157" s="595"/>
      <c r="E157" s="596"/>
      <c r="F157" s="593"/>
      <c r="G157" s="594"/>
      <c r="H157" s="595"/>
      <c r="I157" s="596">
        <v>1041318</v>
      </c>
      <c r="J157" s="597">
        <v>230835</v>
      </c>
      <c r="K157" s="594">
        <v>439326</v>
      </c>
      <c r="L157" s="595">
        <v>630330</v>
      </c>
      <c r="M157" s="594">
        <v>803234</v>
      </c>
      <c r="N157" s="598">
        <v>169193</v>
      </c>
      <c r="O157" s="594">
        <v>324630</v>
      </c>
      <c r="P157" s="595">
        <v>469945</v>
      </c>
      <c r="Q157" s="596">
        <v>610368</v>
      </c>
      <c r="R157" s="595">
        <v>141403</v>
      </c>
      <c r="S157" s="599">
        <v>273036</v>
      </c>
      <c r="T157" s="406"/>
    </row>
    <row r="158" spans="1:19" ht="13.5" thickTop="1">
      <c r="A158" s="530"/>
      <c r="B158" s="398"/>
      <c r="C158" s="398"/>
      <c r="D158" s="398"/>
      <c r="E158" s="398"/>
      <c r="F158" s="398"/>
      <c r="G158" s="398"/>
      <c r="H158" s="398"/>
      <c r="I158" s="398"/>
      <c r="J158" s="439"/>
      <c r="K158" s="398"/>
      <c r="L158" s="439"/>
      <c r="M158" s="398"/>
      <c r="N158" s="439"/>
      <c r="O158" s="398"/>
      <c r="P158" s="439"/>
      <c r="Q158" s="398"/>
      <c r="S158" s="398"/>
    </row>
    <row r="159" spans="1:20" s="446" customFormat="1" ht="13.5">
      <c r="A159" s="600" t="s">
        <v>291</v>
      </c>
      <c r="B159" s="498"/>
      <c r="C159" s="498"/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397"/>
      <c r="S159" s="498"/>
      <c r="T159" s="406"/>
    </row>
    <row r="160" spans="1:20" s="446" customFormat="1" ht="13.5">
      <c r="A160" s="600" t="s">
        <v>292</v>
      </c>
      <c r="B160" s="536"/>
      <c r="C160" s="536"/>
      <c r="D160" s="536"/>
      <c r="E160" s="536"/>
      <c r="F160" s="536"/>
      <c r="G160" s="536"/>
      <c r="H160" s="536"/>
      <c r="I160" s="536"/>
      <c r="J160" s="536"/>
      <c r="K160" s="536"/>
      <c r="L160" s="536"/>
      <c r="M160" s="536"/>
      <c r="N160" s="536"/>
      <c r="O160" s="536"/>
      <c r="P160" s="536"/>
      <c r="Q160" s="536"/>
      <c r="R160" s="397"/>
      <c r="S160" s="536"/>
      <c r="T160" s="406"/>
    </row>
    <row r="161" spans="1:20" s="446" customFormat="1" ht="13.5">
      <c r="A161" s="600" t="s">
        <v>293</v>
      </c>
      <c r="B161" s="536"/>
      <c r="C161" s="536"/>
      <c r="D161" s="536"/>
      <c r="E161" s="536"/>
      <c r="F161" s="536"/>
      <c r="G161" s="536"/>
      <c r="H161" s="536"/>
      <c r="I161" s="536"/>
      <c r="J161" s="536"/>
      <c r="K161" s="536"/>
      <c r="L161" s="536"/>
      <c r="M161" s="536"/>
      <c r="N161" s="536"/>
      <c r="O161" s="536"/>
      <c r="P161" s="536"/>
      <c r="Q161" s="536"/>
      <c r="R161" s="397"/>
      <c r="S161" s="536"/>
      <c r="T161" s="406"/>
    </row>
    <row r="162" spans="1:19" ht="12" customHeight="1">
      <c r="A162" s="601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Q162" s="204"/>
      <c r="R162" s="387"/>
      <c r="S162" s="204"/>
    </row>
    <row r="163" spans="1:19" ht="12.75">
      <c r="A163" s="602" t="s">
        <v>276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Q163" s="204"/>
      <c r="S163" s="204"/>
    </row>
    <row r="164" spans="1:35" ht="12.75">
      <c r="A164" s="602" t="s">
        <v>277</v>
      </c>
      <c r="R164" s="446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387"/>
      <c r="AI164" s="387"/>
    </row>
    <row r="165" spans="1:35" ht="12.75">
      <c r="A165" s="530"/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436"/>
      <c r="O165" s="398"/>
      <c r="P165" s="398"/>
      <c r="Q165" s="398"/>
      <c r="R165" s="446"/>
      <c r="S165" s="398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</row>
    <row r="166" spans="1:35" ht="12.75">
      <c r="A166" s="603"/>
      <c r="B166" s="604"/>
      <c r="C166" s="605"/>
      <c r="D166" s="606"/>
      <c r="E166" s="607"/>
      <c r="F166" s="604"/>
      <c r="G166" s="606"/>
      <c r="H166" s="606"/>
      <c r="I166" s="607"/>
      <c r="J166" s="606"/>
      <c r="K166" s="607"/>
      <c r="L166" s="607"/>
      <c r="M166" s="607"/>
      <c r="N166" s="606"/>
      <c r="O166" s="607"/>
      <c r="P166" s="607"/>
      <c r="Q166" s="607"/>
      <c r="R166" s="607"/>
      <c r="S166" s="60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</row>
    <row r="167" spans="1:35" ht="15.75">
      <c r="A167" s="608" t="s">
        <v>278</v>
      </c>
      <c r="B167" s="609" t="s">
        <v>151</v>
      </c>
      <c r="C167" s="610" t="s">
        <v>152</v>
      </c>
      <c r="D167" s="611" t="s">
        <v>153</v>
      </c>
      <c r="E167" s="612" t="s">
        <v>154</v>
      </c>
      <c r="F167" s="609" t="s">
        <v>155</v>
      </c>
      <c r="G167" s="611" t="s">
        <v>156</v>
      </c>
      <c r="H167" s="611" t="s">
        <v>157</v>
      </c>
      <c r="I167" s="612" t="s">
        <v>158</v>
      </c>
      <c r="J167" s="611" t="s">
        <v>159</v>
      </c>
      <c r="K167" s="612" t="s">
        <v>160</v>
      </c>
      <c r="L167" s="612" t="s">
        <v>161</v>
      </c>
      <c r="M167" s="612" t="s">
        <v>162</v>
      </c>
      <c r="N167" s="611"/>
      <c r="O167" s="612"/>
      <c r="P167" s="612"/>
      <c r="Q167" s="612"/>
      <c r="R167" s="612"/>
      <c r="S167" s="612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</row>
    <row r="168" spans="1:19" ht="12.75">
      <c r="A168" s="603"/>
      <c r="B168" s="604"/>
      <c r="C168" s="605"/>
      <c r="D168" s="606"/>
      <c r="E168" s="607"/>
      <c r="F168" s="604"/>
      <c r="G168" s="606"/>
      <c r="H168" s="606"/>
      <c r="I168" s="607"/>
      <c r="J168" s="606"/>
      <c r="K168" s="607"/>
      <c r="L168" s="606"/>
      <c r="M168" s="607"/>
      <c r="N168" s="606"/>
      <c r="O168" s="607"/>
      <c r="P168" s="606"/>
      <c r="Q168" s="607"/>
      <c r="R168" s="606"/>
      <c r="S168" s="607"/>
    </row>
    <row r="169" spans="1:19" s="446" customFormat="1" ht="12.75" customHeight="1">
      <c r="A169" s="608" t="s">
        <v>186</v>
      </c>
      <c r="B169" s="604"/>
      <c r="C169" s="605"/>
      <c r="D169" s="606"/>
      <c r="E169" s="607"/>
      <c r="F169" s="604"/>
      <c r="G169" s="606"/>
      <c r="H169" s="606"/>
      <c r="I169" s="607"/>
      <c r="J169" s="606"/>
      <c r="K169" s="607"/>
      <c r="L169" s="606"/>
      <c r="M169" s="607"/>
      <c r="N169" s="606"/>
      <c r="O169" s="607"/>
      <c r="P169" s="606"/>
      <c r="Q169" s="607"/>
      <c r="R169" s="606"/>
      <c r="S169" s="607"/>
    </row>
    <row r="170" spans="1:19" s="446" customFormat="1" ht="12.75" customHeight="1">
      <c r="A170" s="603"/>
      <c r="B170" s="604"/>
      <c r="C170" s="605"/>
      <c r="D170" s="606"/>
      <c r="E170" s="607"/>
      <c r="F170" s="604"/>
      <c r="G170" s="606"/>
      <c r="H170" s="606"/>
      <c r="I170" s="607"/>
      <c r="J170" s="606"/>
      <c r="K170" s="607"/>
      <c r="L170" s="606"/>
      <c r="M170" s="607"/>
      <c r="N170" s="606"/>
      <c r="O170" s="607"/>
      <c r="P170" s="606"/>
      <c r="Q170" s="607"/>
      <c r="R170" s="606"/>
      <c r="S170" s="607"/>
    </row>
    <row r="171" spans="1:19" s="366" customFormat="1" ht="12.75">
      <c r="A171" s="603" t="s">
        <v>279</v>
      </c>
      <c r="B171" s="613">
        <v>0.375</v>
      </c>
      <c r="C171" s="614" t="s">
        <v>280</v>
      </c>
      <c r="D171" s="615">
        <v>0.367</v>
      </c>
      <c r="E171" s="616">
        <v>0.361</v>
      </c>
      <c r="F171" s="613">
        <v>0.356</v>
      </c>
      <c r="G171" s="617">
        <v>0.353</v>
      </c>
      <c r="H171" s="615">
        <v>0.35</v>
      </c>
      <c r="I171" s="616">
        <v>0.347</v>
      </c>
      <c r="J171" s="615">
        <v>0.342</v>
      </c>
      <c r="K171" s="616">
        <v>0.35</v>
      </c>
      <c r="L171" s="615">
        <v>0.347</v>
      </c>
      <c r="M171" s="616">
        <v>0.342</v>
      </c>
      <c r="N171" s="615"/>
      <c r="O171" s="616"/>
      <c r="P171" s="615"/>
      <c r="Q171" s="616"/>
      <c r="R171" s="615"/>
      <c r="S171" s="616"/>
    </row>
    <row r="172" spans="1:19" s="446" customFormat="1" ht="12.75">
      <c r="A172" s="603" t="s">
        <v>281</v>
      </c>
      <c r="B172" s="613">
        <v>0.929</v>
      </c>
      <c r="C172" s="614" t="s">
        <v>282</v>
      </c>
      <c r="D172" s="615">
        <v>0.952</v>
      </c>
      <c r="E172" s="616">
        <v>0.998</v>
      </c>
      <c r="F172" s="613">
        <v>1</v>
      </c>
      <c r="G172" s="618">
        <v>1</v>
      </c>
      <c r="H172" s="615">
        <v>1</v>
      </c>
      <c r="I172" s="616">
        <v>1</v>
      </c>
      <c r="J172" s="615">
        <v>1</v>
      </c>
      <c r="K172" s="616">
        <v>1</v>
      </c>
      <c r="L172" s="615">
        <v>1</v>
      </c>
      <c r="M172" s="616">
        <v>1</v>
      </c>
      <c r="N172" s="615"/>
      <c r="O172" s="616"/>
      <c r="P172" s="615"/>
      <c r="Q172" s="616"/>
      <c r="R172" s="615"/>
      <c r="S172" s="616"/>
    </row>
    <row r="173" spans="1:19" s="446" customFormat="1" ht="14.25">
      <c r="A173" s="619" t="s">
        <v>294</v>
      </c>
      <c r="B173" s="620"/>
      <c r="C173" s="621"/>
      <c r="D173" s="622"/>
      <c r="E173" s="623"/>
      <c r="F173" s="620"/>
      <c r="G173" s="624"/>
      <c r="H173" s="622"/>
      <c r="I173" s="623"/>
      <c r="J173" s="622"/>
      <c r="K173" s="623"/>
      <c r="L173" s="622"/>
      <c r="M173" s="623"/>
      <c r="N173" s="622"/>
      <c r="O173" s="623"/>
      <c r="P173" s="622"/>
      <c r="Q173" s="623"/>
      <c r="R173" s="622"/>
      <c r="S173" s="623"/>
    </row>
    <row r="174" spans="1:19" s="446" customFormat="1" ht="12.75">
      <c r="A174" s="619" t="s">
        <v>187</v>
      </c>
      <c r="B174" s="625">
        <v>2080408</v>
      </c>
      <c r="C174" s="605">
        <v>2057898</v>
      </c>
      <c r="D174" s="626">
        <v>2037984</v>
      </c>
      <c r="E174" s="607">
        <v>2007980</v>
      </c>
      <c r="F174" s="625">
        <v>1981876</v>
      </c>
      <c r="G174" s="606">
        <v>1961997</v>
      </c>
      <c r="H174" s="626">
        <v>1943881</v>
      </c>
      <c r="I174" s="607">
        <v>1923052</v>
      </c>
      <c r="J174" s="626">
        <v>1902011</v>
      </c>
      <c r="K174" s="607">
        <v>1943881</v>
      </c>
      <c r="L174" s="626">
        <v>1923052</v>
      </c>
      <c r="M174" s="607">
        <v>1902011</v>
      </c>
      <c r="N174" s="626"/>
      <c r="O174" s="607"/>
      <c r="P174" s="626"/>
      <c r="Q174" s="607"/>
      <c r="R174" s="626"/>
      <c r="S174" s="607"/>
    </row>
    <row r="175" spans="1:19" s="446" customFormat="1" ht="12.75">
      <c r="A175" s="619" t="s">
        <v>188</v>
      </c>
      <c r="B175" s="625">
        <v>263889</v>
      </c>
      <c r="C175" s="605">
        <v>258770</v>
      </c>
      <c r="D175" s="626">
        <v>255075</v>
      </c>
      <c r="E175" s="607">
        <v>251584</v>
      </c>
      <c r="F175" s="625">
        <v>248955</v>
      </c>
      <c r="G175" s="606">
        <v>244750</v>
      </c>
      <c r="H175" s="626">
        <v>242198</v>
      </c>
      <c r="I175" s="607">
        <v>239329</v>
      </c>
      <c r="J175" s="626">
        <v>236019</v>
      </c>
      <c r="K175" s="607">
        <v>242198</v>
      </c>
      <c r="L175" s="626">
        <v>239329</v>
      </c>
      <c r="M175" s="607">
        <v>236019</v>
      </c>
      <c r="N175" s="626"/>
      <c r="O175" s="607"/>
      <c r="P175" s="626"/>
      <c r="Q175" s="607"/>
      <c r="R175" s="626"/>
      <c r="S175" s="607"/>
    </row>
    <row r="176" spans="1:19" ht="12.75">
      <c r="A176" s="619" t="s">
        <v>189</v>
      </c>
      <c r="B176" s="625">
        <v>27818</v>
      </c>
      <c r="C176" s="605">
        <v>26136</v>
      </c>
      <c r="D176" s="626">
        <v>22488</v>
      </c>
      <c r="E176" s="607">
        <v>22237</v>
      </c>
      <c r="F176" s="625">
        <v>22112</v>
      </c>
      <c r="G176" s="606">
        <v>21933</v>
      </c>
      <c r="H176" s="626">
        <v>21831</v>
      </c>
      <c r="I176" s="607">
        <v>21609</v>
      </c>
      <c r="J176" s="626">
        <v>20517</v>
      </c>
      <c r="K176" s="607">
        <v>21831</v>
      </c>
      <c r="L176" s="626">
        <v>21609</v>
      </c>
      <c r="M176" s="607">
        <v>20517</v>
      </c>
      <c r="N176" s="626"/>
      <c r="O176" s="607"/>
      <c r="P176" s="626"/>
      <c r="Q176" s="607"/>
      <c r="R176" s="626"/>
      <c r="S176" s="607"/>
    </row>
    <row r="177" spans="1:19" ht="12.75" customHeight="1">
      <c r="A177" s="627" t="s">
        <v>190</v>
      </c>
      <c r="B177" s="628">
        <v>530250</v>
      </c>
      <c r="C177" s="629">
        <v>525322</v>
      </c>
      <c r="D177" s="630">
        <v>516976</v>
      </c>
      <c r="E177" s="631">
        <v>505732</v>
      </c>
      <c r="F177" s="628">
        <v>500696</v>
      </c>
      <c r="G177" s="632">
        <v>495880</v>
      </c>
      <c r="H177" s="630">
        <v>494690</v>
      </c>
      <c r="I177" s="631">
        <v>491014</v>
      </c>
      <c r="J177" s="630">
        <v>485290</v>
      </c>
      <c r="K177" s="631">
        <v>494690</v>
      </c>
      <c r="L177" s="630">
        <v>491014</v>
      </c>
      <c r="M177" s="631">
        <v>485290</v>
      </c>
      <c r="N177" s="630"/>
      <c r="O177" s="631"/>
      <c r="P177" s="630"/>
      <c r="Q177" s="631"/>
      <c r="R177" s="630"/>
      <c r="S177" s="631"/>
    </row>
    <row r="178" spans="1:19" ht="12.75">
      <c r="A178" s="603" t="s">
        <v>191</v>
      </c>
      <c r="B178" s="625">
        <v>2902365</v>
      </c>
      <c r="C178" s="605">
        <v>2868126</v>
      </c>
      <c r="D178" s="626">
        <v>2832523</v>
      </c>
      <c r="E178" s="607">
        <v>2787533</v>
      </c>
      <c r="F178" s="625">
        <v>2753639</v>
      </c>
      <c r="G178" s="606">
        <v>2724560</v>
      </c>
      <c r="H178" s="626">
        <v>2702600</v>
      </c>
      <c r="I178" s="607">
        <v>2675004</v>
      </c>
      <c r="J178" s="626">
        <v>2643837</v>
      </c>
      <c r="K178" s="607">
        <v>2702600</v>
      </c>
      <c r="L178" s="626">
        <v>2675004</v>
      </c>
      <c r="M178" s="607">
        <v>2643837</v>
      </c>
      <c r="N178" s="626"/>
      <c r="O178" s="607"/>
      <c r="P178" s="626"/>
      <c r="Q178" s="607"/>
      <c r="R178" s="626"/>
      <c r="S178" s="607"/>
    </row>
    <row r="179" spans="1:19" ht="12.75">
      <c r="A179" s="603"/>
      <c r="B179" s="633"/>
      <c r="C179" s="634"/>
      <c r="D179" s="635"/>
      <c r="E179" s="636"/>
      <c r="F179" s="633"/>
      <c r="G179" s="637"/>
      <c r="H179" s="635"/>
      <c r="I179" s="636"/>
      <c r="J179" s="635"/>
      <c r="K179" s="636"/>
      <c r="L179" s="635"/>
      <c r="M179" s="636"/>
      <c r="N179" s="635"/>
      <c r="O179" s="636"/>
      <c r="P179" s="635"/>
      <c r="Q179" s="636"/>
      <c r="R179" s="635"/>
      <c r="S179" s="636"/>
    </row>
    <row r="180" spans="1:19" ht="15.75">
      <c r="A180" s="603" t="s">
        <v>295</v>
      </c>
      <c r="B180" s="633"/>
      <c r="C180" s="634"/>
      <c r="D180" s="635"/>
      <c r="E180" s="636"/>
      <c r="F180" s="633"/>
      <c r="G180" s="606"/>
      <c r="H180" s="635"/>
      <c r="I180" s="636"/>
      <c r="J180" s="635"/>
      <c r="K180" s="636"/>
      <c r="L180" s="635"/>
      <c r="M180" s="636"/>
      <c r="N180" s="635"/>
      <c r="O180" s="636"/>
      <c r="P180" s="635"/>
      <c r="Q180" s="636"/>
      <c r="R180" s="635"/>
      <c r="S180" s="636"/>
    </row>
    <row r="181" spans="1:19" ht="14.25">
      <c r="A181" s="619" t="s">
        <v>296</v>
      </c>
      <c r="B181" s="625">
        <v>3185485</v>
      </c>
      <c r="C181" s="605">
        <v>886656</v>
      </c>
      <c r="D181" s="626">
        <v>1689070</v>
      </c>
      <c r="E181" s="607">
        <v>2438877</v>
      </c>
      <c r="F181" s="625">
        <v>3282575</v>
      </c>
      <c r="G181" s="606">
        <v>882369</v>
      </c>
      <c r="H181" s="626">
        <v>1698735</v>
      </c>
      <c r="I181" s="607">
        <v>2464929</v>
      </c>
      <c r="J181" s="626">
        <v>3284852</v>
      </c>
      <c r="K181" s="607">
        <v>1698735</v>
      </c>
      <c r="L181" s="626">
        <v>2464929</v>
      </c>
      <c r="M181" s="607">
        <v>3284852</v>
      </c>
      <c r="N181" s="626"/>
      <c r="O181" s="607"/>
      <c r="P181" s="626"/>
      <c r="Q181" s="607"/>
      <c r="R181" s="626"/>
      <c r="S181" s="607"/>
    </row>
    <row r="182" spans="1:19" ht="12.75" customHeight="1">
      <c r="A182" s="619" t="s">
        <v>297</v>
      </c>
      <c r="B182" s="625">
        <v>1711256</v>
      </c>
      <c r="C182" s="605">
        <v>280153</v>
      </c>
      <c r="D182" s="626">
        <v>545208</v>
      </c>
      <c r="E182" s="607">
        <v>808575</v>
      </c>
      <c r="F182" s="625">
        <v>1096685</v>
      </c>
      <c r="G182" s="606">
        <v>301903</v>
      </c>
      <c r="H182" s="626">
        <v>591036</v>
      </c>
      <c r="I182" s="607">
        <v>871759</v>
      </c>
      <c r="J182" s="626">
        <v>1157640</v>
      </c>
      <c r="K182" s="607">
        <v>591036</v>
      </c>
      <c r="L182" s="626">
        <v>871759</v>
      </c>
      <c r="M182" s="607">
        <v>1157640</v>
      </c>
      <c r="N182" s="626"/>
      <c r="O182" s="607"/>
      <c r="P182" s="626"/>
      <c r="Q182" s="607"/>
      <c r="R182" s="626"/>
      <c r="S182" s="607"/>
    </row>
    <row r="183" spans="1:19" s="446" customFormat="1" ht="12.75" customHeight="1">
      <c r="A183" s="619" t="s">
        <v>194</v>
      </c>
      <c r="B183" s="625">
        <v>963226</v>
      </c>
      <c r="C183" s="605">
        <v>196409</v>
      </c>
      <c r="D183" s="626">
        <v>396175</v>
      </c>
      <c r="E183" s="607">
        <v>578499</v>
      </c>
      <c r="F183" s="625">
        <v>747195</v>
      </c>
      <c r="G183" s="606">
        <v>155087</v>
      </c>
      <c r="H183" s="626">
        <v>312807</v>
      </c>
      <c r="I183" s="607">
        <v>462801</v>
      </c>
      <c r="J183" s="626">
        <v>594743</v>
      </c>
      <c r="K183" s="607">
        <v>312807</v>
      </c>
      <c r="L183" s="626">
        <v>462801</v>
      </c>
      <c r="M183" s="607">
        <v>594743</v>
      </c>
      <c r="N183" s="626"/>
      <c r="O183" s="607"/>
      <c r="P183" s="626"/>
      <c r="Q183" s="607"/>
      <c r="R183" s="626"/>
      <c r="S183" s="607"/>
    </row>
    <row r="184" spans="1:19" s="446" customFormat="1" ht="12.75" customHeight="1">
      <c r="A184" s="619" t="s">
        <v>195</v>
      </c>
      <c r="B184" s="625">
        <v>5859967</v>
      </c>
      <c r="C184" s="605">
        <v>1363218</v>
      </c>
      <c r="D184" s="626">
        <v>2630453</v>
      </c>
      <c r="E184" s="607">
        <v>3825951</v>
      </c>
      <c r="F184" s="625">
        <v>5126455</v>
      </c>
      <c r="G184" s="606">
        <v>1339359</v>
      </c>
      <c r="H184" s="626">
        <v>2602578</v>
      </c>
      <c r="I184" s="607">
        <v>3799489</v>
      </c>
      <c r="J184" s="626">
        <v>5037235</v>
      </c>
      <c r="K184" s="607">
        <v>2602578</v>
      </c>
      <c r="L184" s="626">
        <v>3799489</v>
      </c>
      <c r="M184" s="607">
        <v>5037235</v>
      </c>
      <c r="N184" s="626"/>
      <c r="O184" s="607"/>
      <c r="P184" s="626"/>
      <c r="Q184" s="607"/>
      <c r="R184" s="626"/>
      <c r="S184" s="607"/>
    </row>
    <row r="185" spans="1:19" s="446" customFormat="1" ht="12.75" customHeight="1">
      <c r="A185" s="619" t="s">
        <v>196</v>
      </c>
      <c r="B185" s="625">
        <v>133773</v>
      </c>
      <c r="C185" s="605">
        <v>28614</v>
      </c>
      <c r="D185" s="626">
        <v>58958</v>
      </c>
      <c r="E185" s="607">
        <v>86992</v>
      </c>
      <c r="F185" s="625">
        <v>113315</v>
      </c>
      <c r="G185" s="606">
        <v>25471</v>
      </c>
      <c r="H185" s="626">
        <v>50957</v>
      </c>
      <c r="I185" s="607">
        <v>75510</v>
      </c>
      <c r="J185" s="626">
        <v>98723</v>
      </c>
      <c r="K185" s="607">
        <v>50957</v>
      </c>
      <c r="L185" s="626">
        <v>75510</v>
      </c>
      <c r="M185" s="607">
        <v>98723</v>
      </c>
      <c r="N185" s="626"/>
      <c r="O185" s="607"/>
      <c r="P185" s="626"/>
      <c r="Q185" s="607"/>
      <c r="R185" s="626"/>
      <c r="S185" s="607"/>
    </row>
    <row r="186" spans="1:19" s="446" customFormat="1" ht="12.75" customHeight="1">
      <c r="A186" s="627" t="s">
        <v>298</v>
      </c>
      <c r="B186" s="628">
        <v>2826753</v>
      </c>
      <c r="C186" s="629">
        <v>675197</v>
      </c>
      <c r="D186" s="630">
        <v>1164769</v>
      </c>
      <c r="E186" s="631">
        <v>1577280</v>
      </c>
      <c r="F186" s="628">
        <v>1953968</v>
      </c>
      <c r="G186" s="632">
        <v>345282</v>
      </c>
      <c r="H186" s="630">
        <v>633116</v>
      </c>
      <c r="I186" s="631">
        <v>853342</v>
      </c>
      <c r="J186" s="630">
        <v>1044782</v>
      </c>
      <c r="K186" s="631">
        <v>633116</v>
      </c>
      <c r="L186" s="630">
        <v>853342</v>
      </c>
      <c r="M186" s="631">
        <v>1044782</v>
      </c>
      <c r="N186" s="630"/>
      <c r="O186" s="631"/>
      <c r="P186" s="630"/>
      <c r="Q186" s="631"/>
      <c r="R186" s="630"/>
      <c r="S186" s="631"/>
    </row>
    <row r="187" spans="1:19" s="446" customFormat="1" ht="12.75" customHeight="1" thickBot="1">
      <c r="A187" s="638" t="s">
        <v>198</v>
      </c>
      <c r="B187" s="639">
        <v>8820493</v>
      </c>
      <c r="C187" s="640">
        <v>2067029</v>
      </c>
      <c r="D187" s="641">
        <v>3854180</v>
      </c>
      <c r="E187" s="642">
        <v>5490223</v>
      </c>
      <c r="F187" s="639">
        <v>7193738</v>
      </c>
      <c r="G187" s="643">
        <v>1710112</v>
      </c>
      <c r="H187" s="641">
        <v>3286651</v>
      </c>
      <c r="I187" s="642">
        <v>4728341</v>
      </c>
      <c r="J187" s="641">
        <v>6180740</v>
      </c>
      <c r="K187" s="642">
        <v>3286651</v>
      </c>
      <c r="L187" s="641">
        <v>4728341</v>
      </c>
      <c r="M187" s="642">
        <v>6180740</v>
      </c>
      <c r="N187" s="641"/>
      <c r="O187" s="642"/>
      <c r="P187" s="641"/>
      <c r="Q187" s="642"/>
      <c r="R187" s="641"/>
      <c r="S187" s="642"/>
    </row>
    <row r="188" s="446" customFormat="1" ht="12.75" customHeight="1" thickTop="1">
      <c r="R188" s="397"/>
    </row>
    <row r="189" spans="1:19" ht="12.75">
      <c r="A189" s="644" t="s">
        <v>283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Q189" s="204"/>
      <c r="S189" s="204"/>
    </row>
    <row r="190" s="446" customFormat="1" ht="12.75" customHeight="1">
      <c r="R190" s="397"/>
    </row>
    <row r="191" ht="12.75" customHeight="1"/>
    <row r="192" ht="12.75" customHeight="1"/>
  </sheetData>
  <printOptions/>
  <pageMargins left="0.75" right="0.75" top="1" bottom="1" header="0.5" footer="0.5"/>
  <pageSetup horizontalDpi="1200" verticalDpi="1200" orientation="landscape" paperSize="9" scale="52" r:id="rId1"/>
  <rowBreaks count="3" manualBreakCount="3">
    <brk id="49" max="255" man="1"/>
    <brk id="105" max="18" man="1"/>
    <brk id="168" max="255" man="1"/>
  </rowBreaks>
  <colBreaks count="1" manualBreakCount="1">
    <brk id="9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2008-08-06T15:46:29Z</dcterms:created>
  <dcterms:modified xsi:type="dcterms:W3CDTF">2008-08-06T15:48:21Z</dcterms:modified>
  <cp:category/>
  <cp:version/>
  <cp:contentType/>
  <cp:contentStatus/>
</cp:coreProperties>
</file>