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4590" tabRatio="602" firstSheet="1" activeTab="5"/>
  </bookViews>
  <sheets>
    <sheet name="VVVVVVVVVVVVVVVVVVVVVVVVa" sheetId="1" state="hidden" r:id="rId1"/>
    <sheet name="Income_statement" sheetId="2" r:id="rId2"/>
    <sheet name="Balance_Sheet" sheetId="3" r:id="rId3"/>
    <sheet name="CF_ENG" sheetId="4" r:id="rId4"/>
    <sheet name="Segment" sheetId="5" r:id="rId5"/>
    <sheet name="op stat" sheetId="6" r:id="rId6"/>
  </sheets>
  <definedNames>
    <definedName name="_xlnm.Print_Area" localSheetId="2">'Balance_Sheet'!$A$1:$I$68</definedName>
    <definedName name="_xlnm.Print_Area" localSheetId="1">'Income_statement'!$A$1:$L$57</definedName>
  </definedNames>
  <calcPr fullCalcOnLoad="1"/>
</workbook>
</file>

<file path=xl/sharedStrings.xml><?xml version="1.0" encoding="utf-8"?>
<sst xmlns="http://schemas.openxmlformats.org/spreadsheetml/2006/main" count="540" uniqueCount="259">
  <si>
    <t>(Unaudited)</t>
  </si>
  <si>
    <t>Subscriptions, connections and other charges</t>
  </si>
  <si>
    <t>Leased lines and data transmission</t>
  </si>
  <si>
    <t>Total revenues</t>
  </si>
  <si>
    <t>Depreciation and amortization</t>
  </si>
  <si>
    <t>Payments to other network operators</t>
  </si>
  <si>
    <t>Cost of telecommunications equipment sales</t>
  </si>
  <si>
    <t>Other operating expenses</t>
  </si>
  <si>
    <t>Total operating expenses</t>
  </si>
  <si>
    <t>Operating profit</t>
  </si>
  <si>
    <t>Net interest and other charges</t>
  </si>
  <si>
    <t>Share of associates' results before income tax</t>
  </si>
  <si>
    <t>Profit before income tax</t>
  </si>
  <si>
    <t>Income tax expense</t>
  </si>
  <si>
    <t>Profit after income tax</t>
  </si>
  <si>
    <t>Minority interest</t>
  </si>
  <si>
    <t>Net income</t>
  </si>
  <si>
    <t>ASSETS</t>
  </si>
  <si>
    <t>Current assets</t>
  </si>
  <si>
    <t>Cash and cash equivalents</t>
  </si>
  <si>
    <t>Inventories</t>
  </si>
  <si>
    <t>Assets held for disposal</t>
  </si>
  <si>
    <t>Total current assets</t>
  </si>
  <si>
    <t>Property, plant and equipment</t>
  </si>
  <si>
    <t>Intangible assets</t>
  </si>
  <si>
    <t>Other non current assets</t>
  </si>
  <si>
    <t>Total assets</t>
  </si>
  <si>
    <t>LIABILITIES AND SHAREHOLDERS' EQUITY</t>
  </si>
  <si>
    <t>Trade and other payables</t>
  </si>
  <si>
    <t>Deferred revenue</t>
  </si>
  <si>
    <t>Total current liabilities</t>
  </si>
  <si>
    <t>Other non current liabilities</t>
  </si>
  <si>
    <t>Total non current liabilities</t>
  </si>
  <si>
    <t>Minority interests</t>
  </si>
  <si>
    <t>Shareholders' equity</t>
  </si>
  <si>
    <t>Common stock</t>
  </si>
  <si>
    <t>Additional paid in capital</t>
  </si>
  <si>
    <t>Treasury stock</t>
  </si>
  <si>
    <t>Retained earnings</t>
  </si>
  <si>
    <t>Total shareholders' equity</t>
  </si>
  <si>
    <t>Total liabilities and shareholders' equity</t>
  </si>
  <si>
    <t>Depreciation and amortization of fixed assets</t>
  </si>
  <si>
    <t>Change in working capital</t>
  </si>
  <si>
    <t>Amortization of deferred income</t>
  </si>
  <si>
    <t>Interest paid</t>
  </si>
  <si>
    <t>Interest received</t>
  </si>
  <si>
    <t>Dividends received</t>
  </si>
  <si>
    <t>Dividends paid to shareholders and minority interest</t>
  </si>
  <si>
    <t>Change in cash and cash equivalents</t>
  </si>
  <si>
    <t>n.a.</t>
  </si>
  <si>
    <t>Purchase of tangible and intangible assets</t>
  </si>
  <si>
    <t>Trade and other receivables</t>
  </si>
  <si>
    <t>Associates</t>
  </si>
  <si>
    <t>Total non current assets</t>
  </si>
  <si>
    <t>Loans and other borrowings - third party</t>
  </si>
  <si>
    <t>Loans from related parties</t>
  </si>
  <si>
    <t>Provision for liabilities and charges</t>
  </si>
  <si>
    <t>Deferred taxes</t>
  </si>
  <si>
    <t>Cumulative translation adjustment</t>
  </si>
  <si>
    <t>Cashflows from operating activities</t>
  </si>
  <si>
    <t>Net cashflows from operating activities</t>
  </si>
  <si>
    <t>Cashflows from investing activities</t>
  </si>
  <si>
    <t>Purchase of subsidiaries and business units</t>
  </si>
  <si>
    <t>Cash acquired through business combinations</t>
  </si>
  <si>
    <t>Income tax paid</t>
  </si>
  <si>
    <t>Net cashflows from investing activities</t>
  </si>
  <si>
    <t>Cashflows from financing activities</t>
  </si>
  <si>
    <t>Net cashflows from financing activities</t>
  </si>
  <si>
    <t>Non current assets</t>
  </si>
  <si>
    <t>Current liabilities</t>
  </si>
  <si>
    <t>Non current liabilities</t>
  </si>
  <si>
    <t>Employee-related expenses</t>
  </si>
  <si>
    <t>Other revenues</t>
  </si>
  <si>
    <t>Cash and cash equivalents, beginning of period</t>
  </si>
  <si>
    <t>Cash and cash equivalents, end of period</t>
  </si>
  <si>
    <t>Net proceeds of loans and other borrowings</t>
  </si>
  <si>
    <t>Outgoing domestic traffic revenues</t>
  </si>
  <si>
    <t>Outgoing international traffic revenues</t>
  </si>
  <si>
    <t>Total outgoing traffic revenues</t>
  </si>
  <si>
    <t>Incoming domestic traffic revenues</t>
  </si>
  <si>
    <t>Incoming international traffic revenues</t>
  </si>
  <si>
    <t>Total incoming traffic revenues</t>
  </si>
  <si>
    <t>Equipment sales</t>
  </si>
  <si>
    <t>Total fixed line revenues</t>
  </si>
  <si>
    <t>Total mobile revenues</t>
  </si>
  <si>
    <t>MAGYAR TELEKOM</t>
  </si>
  <si>
    <t xml:space="preserve">MAGYAR TELEKOM </t>
  </si>
  <si>
    <t>March 31</t>
  </si>
  <si>
    <t>(IFRS; HUF million)</t>
  </si>
  <si>
    <t>Consolidated Balance Sheets - IFRS</t>
  </si>
  <si>
    <t>Effect of foreign exchange rate changes on cash and cash equivalents</t>
  </si>
  <si>
    <t>Summary of key operating statistics</t>
  </si>
  <si>
    <t>GROUP</t>
  </si>
  <si>
    <t>March 31, 2004</t>
  </si>
  <si>
    <t>March 31, 2005</t>
  </si>
  <si>
    <t>EBITDA margin</t>
  </si>
  <si>
    <t>43.2%</t>
  </si>
  <si>
    <t>41.2%</t>
  </si>
  <si>
    <t>Operating margin</t>
  </si>
  <si>
    <t>18.2%</t>
  </si>
  <si>
    <t>22.1%</t>
  </si>
  <si>
    <t>Net income margin</t>
  </si>
  <si>
    <t>9.6%</t>
  </si>
  <si>
    <t>ROA</t>
  </si>
  <si>
    <t>5.4%</t>
  </si>
  <si>
    <t>Net debt</t>
  </si>
  <si>
    <t>Net debt to total capital</t>
  </si>
  <si>
    <t>30.4%</t>
  </si>
  <si>
    <t>33.3%</t>
  </si>
  <si>
    <t>FIXED LINE SEGMENT</t>
  </si>
  <si>
    <t>Fixed line penetration</t>
  </si>
  <si>
    <t>37.6%</t>
  </si>
  <si>
    <t>37.1%</t>
  </si>
  <si>
    <t>Digitalization of exchanges with ISDN</t>
  </si>
  <si>
    <t>89.9%</t>
  </si>
  <si>
    <t>93.5%</t>
  </si>
  <si>
    <t xml:space="preserve">   Residential</t>
  </si>
  <si>
    <t xml:space="preserve">   Business</t>
  </si>
  <si>
    <t xml:space="preserve">   Payphone</t>
  </si>
  <si>
    <t xml:space="preserve">   ISDN channels</t>
  </si>
  <si>
    <t>Total lines</t>
  </si>
  <si>
    <t xml:space="preserve">   Fixed to mobile</t>
  </si>
  <si>
    <t xml:space="preserve">   Domestic outgoing traffic</t>
  </si>
  <si>
    <t>Total outgoing traffic</t>
  </si>
  <si>
    <t>Data products</t>
  </si>
  <si>
    <t xml:space="preserve">   Internet subscribers</t>
  </si>
  <si>
    <t xml:space="preserve">   Market share on the dial-up market (estimated)</t>
  </si>
  <si>
    <t xml:space="preserve">   Cable television customers</t>
  </si>
  <si>
    <t>Employees</t>
  </si>
  <si>
    <t xml:space="preserve">   Fixed line employees (Magyar Telekom Rt., closing full equivalent)</t>
  </si>
  <si>
    <t xml:space="preserve">   Lines per fixed line employees (Magyar Telekom Rt.)</t>
  </si>
  <si>
    <t>Macedonian fixed line penetration</t>
  </si>
  <si>
    <t>29.0%</t>
  </si>
  <si>
    <t>28.0%</t>
  </si>
  <si>
    <t xml:space="preserve">   Long distance</t>
  </si>
  <si>
    <t xml:space="preserve">   ADSL lines </t>
  </si>
  <si>
    <t xml:space="preserve">   Fixed line employees (closing full equivalent)</t>
  </si>
  <si>
    <t xml:space="preserve">   Lines per fixed line employees </t>
  </si>
  <si>
    <t>MOBILE SEGMENT</t>
  </si>
  <si>
    <t>Mobile penetration</t>
  </si>
  <si>
    <t>Market share of T-Mobile Hungary</t>
  </si>
  <si>
    <t>Number of customers (RPC)</t>
  </si>
  <si>
    <t>Postpaid share in the RPC base</t>
  </si>
  <si>
    <t>26.4%</t>
  </si>
  <si>
    <t>29.4%</t>
  </si>
  <si>
    <t>MOU</t>
  </si>
  <si>
    <t>ARPU</t>
  </si>
  <si>
    <t xml:space="preserve">   Postpaid ARPU</t>
  </si>
  <si>
    <t xml:space="preserve">   Prepaid ARPU</t>
  </si>
  <si>
    <t>Overall churn rate</t>
  </si>
  <si>
    <t>9.3%</t>
  </si>
  <si>
    <t>15.1%</t>
  </si>
  <si>
    <t xml:space="preserve">   Postpaid</t>
  </si>
  <si>
    <t>11.2%</t>
  </si>
  <si>
    <t xml:space="preserve">   Prepaid</t>
  </si>
  <si>
    <t>8.7%</t>
  </si>
  <si>
    <t>16.8%</t>
  </si>
  <si>
    <t>Enhanced services within ARPU</t>
  </si>
  <si>
    <t>Macedonian mobile penetration</t>
  </si>
  <si>
    <t>51.2%</t>
  </si>
  <si>
    <t>Market share of Mobimak</t>
  </si>
  <si>
    <t>73.7%</t>
  </si>
  <si>
    <t>18.1%</t>
  </si>
  <si>
    <t>15.7%</t>
  </si>
  <si>
    <t>(HUF million) Unaudited, YTD</t>
  </si>
  <si>
    <t>Profit &amp; Loss statement</t>
  </si>
  <si>
    <t>EBITDA before restructuring charges</t>
  </si>
  <si>
    <t>EBITDA</t>
  </si>
  <si>
    <t>Gross additions to tangible and intangible assets</t>
  </si>
  <si>
    <t>Headcount (closing full equivalent)</t>
  </si>
  <si>
    <t>Hungarian fixed line operations</t>
  </si>
  <si>
    <t>Hungarian mobile operations</t>
  </si>
  <si>
    <t>Segment information</t>
  </si>
  <si>
    <t>Consolidated Income Statements, YTD</t>
  </si>
  <si>
    <t>Consolidated Cashflow Statement - IFRS, YTD</t>
  </si>
  <si>
    <t>International fixed line operations</t>
  </si>
  <si>
    <t>International mobile operations</t>
  </si>
  <si>
    <t>June 30, 2004</t>
  </si>
  <si>
    <t>June 30, 2005</t>
  </si>
  <si>
    <t xml:space="preserve">   International outgoing traffic</t>
  </si>
  <si>
    <t>Total Macedonian lines</t>
  </si>
  <si>
    <t>Macedonian traffic in minutes (thousands)</t>
  </si>
  <si>
    <t xml:space="preserve">   Local traffic </t>
  </si>
  <si>
    <t xml:space="preserve">   Internet</t>
  </si>
  <si>
    <t>Total outgoing Macedonian traffic</t>
  </si>
  <si>
    <t>Data products (Macedonia)</t>
  </si>
  <si>
    <t>Macedonian employees</t>
  </si>
  <si>
    <t>Montenegrin fixed line penetration</t>
  </si>
  <si>
    <t>Number of closing lines</t>
  </si>
  <si>
    <t xml:space="preserve">   PSTN lines</t>
  </si>
  <si>
    <t>Total Montenegrin lines</t>
  </si>
  <si>
    <t>Montenegrin traffic in minutes (thousands)</t>
  </si>
  <si>
    <t>Total outgoing Montenegrin traffic</t>
  </si>
  <si>
    <t>Data products (Montenegro)</t>
  </si>
  <si>
    <t>Montenegrin employees</t>
  </si>
  <si>
    <t>Comparative minutes figures for prior quarters will be posted to the Investor Relations page of the Magyar Telekom website.</t>
  </si>
  <si>
    <t>Average acquisition cost (SAC) per customer</t>
  </si>
  <si>
    <t>Montenegrin mobile penetration</t>
  </si>
  <si>
    <t>Market share of Monet</t>
  </si>
  <si>
    <t>Sept 30, 2004</t>
  </si>
  <si>
    <t>Dec 31, 2004</t>
  </si>
  <si>
    <t>June 30</t>
  </si>
  <si>
    <t>Network usage and access</t>
  </si>
  <si>
    <t>Enhanced services</t>
  </si>
  <si>
    <t>Activation fees</t>
  </si>
  <si>
    <t>Other financial assets held for trading</t>
  </si>
  <si>
    <t>Property, plant and equipment - net</t>
  </si>
  <si>
    <t>Intangible assets - net</t>
  </si>
  <si>
    <t>Short term derivatives</t>
  </si>
  <si>
    <t>Long term derivatives</t>
  </si>
  <si>
    <t>Bank and other finance charges paid</t>
  </si>
  <si>
    <t>Other cashflows from operations</t>
  </si>
  <si>
    <t>Purchase of trading investments - net</t>
  </si>
  <si>
    <t>Proceeds from disposal of non current assets</t>
  </si>
  <si>
    <t>Traffic revenues</t>
  </si>
  <si>
    <t>Equipment sales and other revenues</t>
  </si>
  <si>
    <t>International fixed line operations*</t>
  </si>
  <si>
    <t>International mobile operations*</t>
  </si>
  <si>
    <t xml:space="preserve">Equipment sales </t>
  </si>
  <si>
    <t>Activation fees and other revenues</t>
  </si>
  <si>
    <t xml:space="preserve">* Telekom Crne Gore Group is consolidated to the balance sheet from 31th March 2005 (to the income statement from the second quarter 2005) </t>
  </si>
  <si>
    <t>(HUF million)</t>
  </si>
  <si>
    <r>
      <t xml:space="preserve">Traffic in minutes (thousands) </t>
    </r>
    <r>
      <rPr>
        <b/>
        <vertAlign val="superscript"/>
        <sz val="10"/>
        <rFont val="Times New Roman"/>
        <family val="1"/>
      </rPr>
      <t>(2)</t>
    </r>
  </si>
  <si>
    <r>
      <t>(1)</t>
    </r>
    <r>
      <rPr>
        <sz val="9"/>
        <rFont val="Times New Roman"/>
        <family val="1"/>
      </rPr>
      <t xml:space="preserve"> Includes employees at Telekom Montenegro from March 31, 2005.</t>
    </r>
  </si>
  <si>
    <r>
      <t>(2)</t>
    </r>
    <r>
      <rPr>
        <sz val="9"/>
        <rFont val="Times New Roman"/>
        <family val="1"/>
      </rPr>
      <t xml:space="preserve"> Magyar Telekom Rt. + Emitel (100% owned by Magyar Telekom Rt.)</t>
    </r>
  </si>
  <si>
    <r>
      <t>(3)</t>
    </r>
    <r>
      <rPr>
        <sz val="9"/>
        <rFont val="Times New Roman"/>
        <family val="1"/>
      </rPr>
      <t xml:space="preserve"> Due to reclassification of long distance I. (agglomeration) minutes from long distance to local minutes from January 2005, the 2004 and 2005 figures are not comparable.</t>
    </r>
  </si>
  <si>
    <r>
      <t xml:space="preserve">Number of closing lines </t>
    </r>
    <r>
      <rPr>
        <vertAlign val="superscript"/>
        <sz val="10"/>
        <rFont val="Times New Roman"/>
        <family val="1"/>
      </rPr>
      <t>(2)</t>
    </r>
  </si>
  <si>
    <r>
      <t xml:space="preserve">   Local traffic </t>
    </r>
    <r>
      <rPr>
        <vertAlign val="superscript"/>
        <sz val="10"/>
        <rFont val="Times New Roman"/>
        <family val="1"/>
      </rPr>
      <t>(3)</t>
    </r>
  </si>
  <si>
    <r>
      <t xml:space="preserve">   Long distance </t>
    </r>
    <r>
      <rPr>
        <vertAlign val="superscript"/>
        <sz val="10"/>
        <rFont val="Times New Roman"/>
        <family val="1"/>
      </rPr>
      <t>(3)</t>
    </r>
  </si>
  <si>
    <r>
      <t xml:space="preserve">   ADSL lines </t>
    </r>
    <r>
      <rPr>
        <vertAlign val="superscript"/>
        <sz val="10"/>
        <rFont val="Times New Roman"/>
        <family val="1"/>
      </rPr>
      <t>(2)</t>
    </r>
  </si>
  <si>
    <r>
      <t xml:space="preserve">   Managed leased lines (Flex-Com connections) </t>
    </r>
    <r>
      <rPr>
        <vertAlign val="superscript"/>
        <sz val="10"/>
        <rFont val="Times New Roman"/>
        <family val="1"/>
      </rPr>
      <t>(2)</t>
    </r>
  </si>
  <si>
    <r>
      <t xml:space="preserve">   Fixed line employees (closing full equivalent) </t>
    </r>
    <r>
      <rPr>
        <vertAlign val="superscript"/>
        <sz val="10"/>
        <rFont val="Times New Roman"/>
        <family val="1"/>
      </rPr>
      <t>(2)</t>
    </r>
  </si>
  <si>
    <r>
      <t xml:space="preserve">   Lines per fixed line employees </t>
    </r>
    <r>
      <rPr>
        <vertAlign val="superscript"/>
        <sz val="10"/>
        <rFont val="Times New Roman"/>
        <family val="1"/>
      </rPr>
      <t>(2)</t>
    </r>
  </si>
  <si>
    <r>
      <t xml:space="preserve">Number of employees (closing full equivalent) </t>
    </r>
    <r>
      <rPr>
        <vertAlign val="superscript"/>
        <sz val="10"/>
        <rFont val="Times New Roman"/>
        <family val="1"/>
      </rPr>
      <t>(1)</t>
    </r>
  </si>
  <si>
    <t>September 30</t>
  </si>
  <si>
    <t>Sept 30</t>
  </si>
  <si>
    <t>Sept 30, 2005</t>
  </si>
  <si>
    <t>Current income tax receivable</t>
  </si>
  <si>
    <t>Current income tax payable</t>
  </si>
  <si>
    <t>Proceeds from sale of treasury stock</t>
  </si>
  <si>
    <t>Share of associates' profits/losses after tax</t>
  </si>
  <si>
    <t>Dec 31, 2005</t>
  </si>
  <si>
    <t xml:space="preserve">   Number of Internet subscribers</t>
  </si>
  <si>
    <t xml:space="preserve">      Dial-up</t>
  </si>
  <si>
    <t xml:space="preserve">      Leased line</t>
  </si>
  <si>
    <t xml:space="preserve">      DSL</t>
  </si>
  <si>
    <t xml:space="preserve">      W-LAN</t>
  </si>
  <si>
    <t xml:space="preserve">      CATV</t>
  </si>
  <si>
    <t xml:space="preserve">      Prepaid</t>
  </si>
  <si>
    <t>Dec 31</t>
  </si>
  <si>
    <t>December 31</t>
  </si>
  <si>
    <r>
      <t>(4)</t>
    </r>
    <r>
      <rPr>
        <sz val="9"/>
        <rFont val="Times New Roman"/>
        <family val="1"/>
      </rPr>
      <t xml:space="preserve"> Internet minutes include traffic both on analog lines (reported earlier as local traffic) and on ISDN lines (not reported earlier as traffic minutes)</t>
    </r>
  </si>
  <si>
    <r>
      <t>(6)</t>
    </r>
    <r>
      <rPr>
        <sz val="9"/>
        <rFont val="Times New Roman"/>
        <family val="1"/>
      </rPr>
      <t xml:space="preserve"> Includes ADSL lines operated by Magyar Telekom Rt. and Emitel plus T-Online's broadband customers </t>
    </r>
  </si>
  <si>
    <r>
      <t>(5)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>Internet RPC figures in Montenegro are not consistent yet with the Magyar Telekom group standard</t>
    </r>
  </si>
  <si>
    <r>
      <t xml:space="preserve">   Internet subscribers </t>
    </r>
    <r>
      <rPr>
        <vertAlign val="superscript"/>
        <sz val="10"/>
        <rFont val="Times New Roman"/>
        <family val="1"/>
      </rPr>
      <t>(5)</t>
    </r>
  </si>
  <si>
    <r>
      <t>Number of closing lines</t>
    </r>
    <r>
      <rPr>
        <vertAlign val="superscript"/>
        <sz val="10"/>
        <rFont val="Times New Roman"/>
        <family val="1"/>
      </rPr>
      <t xml:space="preserve"> </t>
    </r>
  </si>
  <si>
    <r>
      <t xml:space="preserve">   Total broadband Internet access </t>
    </r>
    <r>
      <rPr>
        <vertAlign val="superscript"/>
        <sz val="10"/>
        <rFont val="Times New Roman"/>
        <family val="1"/>
      </rPr>
      <t>(6)</t>
    </r>
  </si>
  <si>
    <r>
      <t xml:space="preserve">   Internet </t>
    </r>
    <r>
      <rPr>
        <vertAlign val="superscript"/>
        <sz val="10"/>
        <rFont val="Times New Roman"/>
        <family val="1"/>
      </rPr>
      <t>(4)</t>
    </r>
  </si>
  <si>
    <t>(other than the ADSL purchased from Magyar Telekom Rt.)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</si>
</sst>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0.0%"/>
    <numFmt numFmtId="177" formatCode="0_)"/>
    <numFmt numFmtId="178" formatCode="0.000"/>
    <numFmt numFmtId="179" formatCode="0.00_)"/>
    <numFmt numFmtId="180" formatCode="_(* #,##0.0_);_(* \(#,##0.00\);_(* &quot;-&quot;??_);_(@_)"/>
    <numFmt numFmtId="181" formatCode="General_)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&quot;fl&quot;#,##0.00_);[Red]\(&quot;fl&quot;#,##0.00\)"/>
    <numFmt numFmtId="186" formatCode="_(&quot;fl&quot;* #,##0_);_(&quot;fl&quot;* \(#,##0\);_(&quot;fl&quot;* &quot;-&quot;_);_(@_)"/>
    <numFmt numFmtId="187" formatCode="\60\4\7\:"/>
    <numFmt numFmtId="188" formatCode="#,##0.0%\ ;\(#,##0.0%\)"/>
    <numFmt numFmtId="189" formatCode="#,##0\ ;\(#,##0\)"/>
    <numFmt numFmtId="190" formatCode="#\ ##0\ ;\(#\ ##0\)"/>
    <numFmt numFmtId="191" formatCode="#\ ###\ ##0\ ;\(#\ ###\ ##0\)"/>
    <numFmt numFmtId="192" formatCode="#,##0.0%;\(#,##0.0%\)"/>
    <numFmt numFmtId="193" formatCode="#,##0.0%_);\(#,##0.0%\)"/>
    <numFmt numFmtId="194" formatCode="#,##0.0\ ;\(#,##0.0\)"/>
    <numFmt numFmtId="195" formatCode="0.0_);\(0.0\)"/>
    <numFmt numFmtId="196" formatCode="0.0"/>
    <numFmt numFmtId="197" formatCode="#,##0%;\(#,##0%\)"/>
    <numFmt numFmtId="198" formatCode="0.000%"/>
    <numFmt numFmtId="199" formatCode="#,##0.000"/>
    <numFmt numFmtId="200" formatCode="#,##0;\(#,##0\)"/>
    <numFmt numFmtId="201" formatCode="_(* #,##0_);_(* \(#,##0\);_(* &quot;-&quot;??_);_(@_)"/>
    <numFmt numFmtId="202" formatCode="0.0%\ ;\(0.0%\)"/>
    <numFmt numFmtId="203" formatCode="0.0000"/>
    <numFmt numFmtId="204" formatCode="0.00000"/>
    <numFmt numFmtId="205" formatCode="#,##0.00\ ;\(#,##0.00\)"/>
    <numFmt numFmtId="206" formatCode="#,##0.0000"/>
    <numFmt numFmtId="207" formatCode="mmm/\ d\."/>
    <numFmt numFmtId="208" formatCode="_(* #,##0.0_);_(* \(#,##0.0\);_(* &quot;-&quot;??_);_(@_)"/>
    <numFmt numFmtId="209" formatCode="#,##0.000\ ;\(#,##0.000\)"/>
    <numFmt numFmtId="210" formatCode="#,##0.0000\ ;\(#,##0.0000\)"/>
    <numFmt numFmtId="211" formatCode="#,##0.00000\ ;\(#,##0.00000\)"/>
  </numFmts>
  <fonts count="33">
    <font>
      <sz val="10"/>
      <name val="Times New Roman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Arial CE"/>
      <family val="0"/>
    </font>
    <font>
      <sz val="10"/>
      <color indexed="8"/>
      <name val="Times New Roman CE"/>
      <family val="0"/>
    </font>
    <font>
      <sz val="9"/>
      <name val="Times New Roman"/>
      <family val="1"/>
    </font>
    <font>
      <sz val="10"/>
      <name val="MS Sans Serif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i/>
      <sz val="16"/>
      <name val="Helv"/>
      <family val="0"/>
    </font>
    <font>
      <sz val="12"/>
      <name val="Arial"/>
      <family val="0"/>
    </font>
    <font>
      <b/>
      <sz val="10"/>
      <color indexed="8"/>
      <name val="Times New Roman CE"/>
      <family val="1"/>
    </font>
    <font>
      <b/>
      <sz val="10"/>
      <color indexed="8"/>
      <name val="CG Times"/>
      <family val="1"/>
    </font>
    <font>
      <b/>
      <sz val="10"/>
      <name val="Times New Roman CE"/>
      <family val="1"/>
    </font>
    <font>
      <sz val="9"/>
      <name val="Arial"/>
      <family val="2"/>
    </font>
    <font>
      <b/>
      <sz val="12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23"/>
      </bottom>
    </border>
    <border>
      <left style="thin"/>
      <right style="thin"/>
      <top>
        <color indexed="63"/>
      </top>
      <bottom style="double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0" fontId="7" fillId="0" borderId="0" applyFill="0" applyBorder="0" applyAlignment="0">
      <protection/>
    </xf>
    <xf numFmtId="181" fontId="7" fillId="0" borderId="0" applyFill="0" applyBorder="0" applyAlignment="0">
      <protection/>
    </xf>
    <xf numFmtId="178" fontId="7" fillId="0" borderId="0" applyFill="0" applyBorder="0" applyAlignment="0">
      <protection/>
    </xf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180" fontId="7" fillId="0" borderId="0" applyFill="0" applyBorder="0" applyAlignment="0">
      <protection/>
    </xf>
    <xf numFmtId="184" fontId="7" fillId="0" borderId="0" applyFill="0" applyBorder="0" applyAlignment="0">
      <protection/>
    </xf>
    <xf numFmtId="181" fontId="7" fillId="0" borderId="0" applyFill="0" applyBorder="0" applyAlignment="0">
      <protection/>
    </xf>
    <xf numFmtId="0" fontId="4" fillId="0" borderId="0" applyFont="0" applyFill="0" applyBorder="0" applyAlignment="0" applyProtection="0"/>
    <xf numFmtId="180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4" fontId="10" fillId="0" borderId="0" applyFill="0" applyBorder="0" applyAlignment="0">
      <protection/>
    </xf>
    <xf numFmtId="38" fontId="8" fillId="0" borderId="1">
      <alignment vertical="center"/>
      <protection/>
    </xf>
    <xf numFmtId="180" fontId="7" fillId="0" borderId="0" applyFill="0" applyBorder="0" applyAlignment="0">
      <protection/>
    </xf>
    <xf numFmtId="181" fontId="7" fillId="0" borderId="0" applyFill="0" applyBorder="0" applyAlignment="0">
      <protection/>
    </xf>
    <xf numFmtId="180" fontId="7" fillId="0" borderId="0" applyFill="0" applyBorder="0" applyAlignment="0">
      <protection/>
    </xf>
    <xf numFmtId="184" fontId="7" fillId="0" borderId="0" applyFill="0" applyBorder="0" applyAlignment="0">
      <protection/>
    </xf>
    <xf numFmtId="181" fontId="7" fillId="0" borderId="0" applyFill="0" applyBorder="0" applyAlignment="0"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9" fillId="2" borderId="0" applyNumberFormat="0" applyBorder="0" applyAlignment="0" applyProtection="0"/>
    <xf numFmtId="0" fontId="11" fillId="0" borderId="2" applyNumberFormat="0" applyAlignment="0" applyProtection="0"/>
    <xf numFmtId="0" fontId="11" fillId="0" borderId="3">
      <alignment horizontal="left" vertical="center"/>
      <protection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0" fontId="9" fillId="3" borderId="4" applyNumberFormat="0" applyBorder="0" applyAlignment="0" applyProtection="0"/>
    <xf numFmtId="180" fontId="7" fillId="0" borderId="0" applyFill="0" applyBorder="0" applyAlignment="0">
      <protection/>
    </xf>
    <xf numFmtId="181" fontId="7" fillId="0" borderId="0" applyFill="0" applyBorder="0" applyAlignment="0">
      <protection/>
    </xf>
    <xf numFmtId="180" fontId="7" fillId="0" borderId="0" applyFill="0" applyBorder="0" applyAlignment="0">
      <protection/>
    </xf>
    <xf numFmtId="184" fontId="7" fillId="0" borderId="0" applyFill="0" applyBorder="0" applyAlignment="0">
      <protection/>
    </xf>
    <xf numFmtId="181" fontId="7" fillId="0" borderId="0" applyFill="0" applyBorder="0" applyAlignment="0">
      <protection/>
    </xf>
    <xf numFmtId="0" fontId="32" fillId="0" borderId="0" applyNumberFormat="0" applyFill="0" applyBorder="0" applyAlignment="0" applyProtection="0"/>
    <xf numFmtId="179" fontId="1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0" fontId="4" fillId="0" borderId="0" applyFont="0" applyFill="0" applyBorder="0" applyAlignment="0" applyProtection="0"/>
    <xf numFmtId="185" fontId="7" fillId="0" borderId="0" applyFont="0" applyFill="0" applyBorder="0" applyAlignment="0" applyProtection="0"/>
    <xf numFmtId="180" fontId="7" fillId="0" borderId="0" applyFill="0" applyBorder="0" applyAlignment="0">
      <protection/>
    </xf>
    <xf numFmtId="181" fontId="7" fillId="0" borderId="0" applyFill="0" applyBorder="0" applyAlignment="0">
      <protection/>
    </xf>
    <xf numFmtId="180" fontId="7" fillId="0" borderId="0" applyFill="0" applyBorder="0" applyAlignment="0">
      <protection/>
    </xf>
    <xf numFmtId="184" fontId="7" fillId="0" borderId="0" applyFill="0" applyBorder="0" applyAlignment="0">
      <protection/>
    </xf>
    <xf numFmtId="181" fontId="7" fillId="0" borderId="0" applyFill="0" applyBorder="0" applyAlignment="0">
      <protection/>
    </xf>
    <xf numFmtId="9" fontId="4" fillId="0" borderId="0" applyFont="0" applyFill="0" applyBorder="0" applyAlignment="0" applyProtection="0"/>
    <xf numFmtId="49" fontId="10" fillId="0" borderId="0" applyFill="0" applyBorder="0" applyAlignment="0">
      <protection/>
    </xf>
    <xf numFmtId="185" fontId="7" fillId="0" borderId="0" applyFill="0" applyBorder="0" applyAlignment="0">
      <protection/>
    </xf>
    <xf numFmtId="186" fontId="7" fillId="0" borderId="0" applyFill="0" applyBorder="0" applyAlignment="0">
      <protection/>
    </xf>
  </cellStyleXfs>
  <cellXfs count="422">
    <xf numFmtId="177" fontId="0" fillId="0" borderId="0" xfId="0" applyAlignment="1">
      <alignment/>
    </xf>
    <xf numFmtId="177" fontId="6" fillId="0" borderId="0" xfId="0" applyFont="1" applyAlignment="1" applyProtection="1">
      <alignment/>
      <protection/>
    </xf>
    <xf numFmtId="177" fontId="6" fillId="0" borderId="0" xfId="0" applyFont="1" applyAlignment="1" applyProtection="1">
      <alignment/>
      <protection/>
    </xf>
    <xf numFmtId="177" fontId="6" fillId="0" borderId="0" xfId="0" applyFont="1" applyAlignment="1" applyProtection="1">
      <alignment horizontal="center"/>
      <protection/>
    </xf>
    <xf numFmtId="177" fontId="0" fillId="0" borderId="0" xfId="0" applyFont="1" applyAlignment="1">
      <alignment/>
    </xf>
    <xf numFmtId="177" fontId="15" fillId="0" borderId="0" xfId="0" applyFont="1" applyAlignment="1" applyProtection="1">
      <alignment/>
      <protection/>
    </xf>
    <xf numFmtId="177" fontId="17" fillId="0" borderId="0" xfId="0" applyFont="1" applyAlignment="1">
      <alignment/>
    </xf>
    <xf numFmtId="177" fontId="0" fillId="0" borderId="0" xfId="0" applyFont="1" applyAlignment="1">
      <alignment/>
    </xf>
    <xf numFmtId="177" fontId="0" fillId="0" borderId="0" xfId="0" applyFont="1" applyBorder="1" applyAlignment="1">
      <alignment/>
    </xf>
    <xf numFmtId="0" fontId="4" fillId="0" borderId="0" xfId="55" applyFont="1">
      <alignment/>
      <protection/>
    </xf>
    <xf numFmtId="0" fontId="5" fillId="0" borderId="0" xfId="55" applyFont="1" applyBorder="1">
      <alignment/>
      <protection/>
    </xf>
    <xf numFmtId="37" fontId="5" fillId="0" borderId="0" xfId="55" applyNumberFormat="1" applyFont="1" applyBorder="1" applyProtection="1">
      <alignment/>
      <protection/>
    </xf>
    <xf numFmtId="189" fontId="15" fillId="0" borderId="0" xfId="55" applyNumberFormat="1" applyFont="1" applyBorder="1" applyProtection="1">
      <alignment/>
      <protection/>
    </xf>
    <xf numFmtId="0" fontId="4" fillId="0" borderId="0" xfId="55" applyFont="1" applyBorder="1">
      <alignment/>
      <protection/>
    </xf>
    <xf numFmtId="0" fontId="17" fillId="0" borderId="0" xfId="58" applyFont="1">
      <alignment/>
      <protection/>
    </xf>
    <xf numFmtId="0" fontId="0" fillId="0" borderId="0" xfId="58" applyFont="1">
      <alignment/>
      <protection/>
    </xf>
    <xf numFmtId="15" fontId="15" fillId="0" borderId="5" xfId="55" applyNumberFormat="1" applyFont="1" applyFill="1" applyBorder="1" applyAlignment="1">
      <alignment horizontal="center"/>
      <protection/>
    </xf>
    <xf numFmtId="0" fontId="0" fillId="0" borderId="5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201" fontId="0" fillId="0" borderId="5" xfId="39" applyNumberFormat="1" applyFont="1" applyFill="1" applyBorder="1" applyAlignment="1">
      <alignment/>
    </xf>
    <xf numFmtId="201" fontId="0" fillId="0" borderId="0" xfId="39" applyNumberFormat="1" applyFont="1" applyFill="1" applyBorder="1" applyAlignment="1">
      <alignment/>
    </xf>
    <xf numFmtId="0" fontId="0" fillId="0" borderId="0" xfId="58" applyFont="1" applyFill="1">
      <alignment/>
      <protection/>
    </xf>
    <xf numFmtId="201" fontId="0" fillId="0" borderId="0" xfId="58" applyNumberFormat="1" applyFont="1" applyFill="1" applyBorder="1">
      <alignment/>
      <protection/>
    </xf>
    <xf numFmtId="201" fontId="0" fillId="0" borderId="0" xfId="58" applyNumberFormat="1" applyFont="1">
      <alignment/>
      <protection/>
    </xf>
    <xf numFmtId="37" fontId="0" fillId="0" borderId="0" xfId="57" applyNumberFormat="1" applyFont="1" applyFill="1" applyBorder="1" applyAlignment="1" applyProtection="1">
      <alignment horizontal="left"/>
      <protection/>
    </xf>
    <xf numFmtId="37" fontId="0" fillId="0" borderId="5" xfId="57" applyNumberFormat="1" applyFont="1" applyFill="1" applyBorder="1" applyAlignment="1" applyProtection="1">
      <alignment horizontal="left"/>
      <protection/>
    </xf>
    <xf numFmtId="177" fontId="0" fillId="0" borderId="0" xfId="0" applyFill="1" applyAlignment="1">
      <alignment/>
    </xf>
    <xf numFmtId="37" fontId="17" fillId="4" borderId="6" xfId="57" applyNumberFormat="1" applyFont="1" applyFill="1" applyBorder="1" applyAlignment="1" applyProtection="1">
      <alignment horizontal="left"/>
      <protection/>
    </xf>
    <xf numFmtId="37" fontId="0" fillId="4" borderId="0" xfId="57" applyNumberFormat="1" applyFont="1" applyFill="1" applyBorder="1" applyAlignment="1" applyProtection="1">
      <alignment horizontal="left"/>
      <protection/>
    </xf>
    <xf numFmtId="37" fontId="0" fillId="4" borderId="6" xfId="57" applyNumberFormat="1" applyFont="1" applyFill="1" applyBorder="1" applyAlignment="1" applyProtection="1">
      <alignment horizontal="left"/>
      <protection/>
    </xf>
    <xf numFmtId="37" fontId="17" fillId="4" borderId="0" xfId="57" applyNumberFormat="1" applyFont="1" applyFill="1" applyBorder="1" applyAlignment="1" applyProtection="1">
      <alignment horizontal="left"/>
      <protection/>
    </xf>
    <xf numFmtId="37" fontId="17" fillId="2" borderId="7" xfId="57" applyNumberFormat="1" applyFont="1" applyFill="1" applyBorder="1" applyAlignment="1" applyProtection="1">
      <alignment horizontal="left"/>
      <protection/>
    </xf>
    <xf numFmtId="37" fontId="0" fillId="2" borderId="8" xfId="57" applyNumberFormat="1" applyFont="1" applyFill="1" applyBorder="1" applyAlignment="1" applyProtection="1">
      <alignment horizontal="left"/>
      <protection/>
    </xf>
    <xf numFmtId="177" fontId="15" fillId="5" borderId="8" xfId="0" applyNumberFormat="1" applyFont="1" applyFill="1" applyBorder="1" applyAlignment="1" applyProtection="1">
      <alignment horizontal="center"/>
      <protection/>
    </xf>
    <xf numFmtId="177" fontId="15" fillId="5" borderId="9" xfId="0" applyNumberFormat="1" applyFont="1" applyFill="1" applyBorder="1" applyAlignment="1" applyProtection="1">
      <alignment horizontal="center"/>
      <protection/>
    </xf>
    <xf numFmtId="37" fontId="17" fillId="2" borderId="6" xfId="57" applyNumberFormat="1" applyFont="1" applyFill="1" applyBorder="1" applyAlignment="1" applyProtection="1">
      <alignment horizontal="left"/>
      <protection/>
    </xf>
    <xf numFmtId="37" fontId="0" fillId="2" borderId="0" xfId="57" applyNumberFormat="1" applyFont="1" applyFill="1" applyBorder="1" applyAlignment="1" applyProtection="1">
      <alignment horizontal="left"/>
      <protection/>
    </xf>
    <xf numFmtId="37" fontId="15" fillId="5" borderId="0" xfId="0" applyNumberFormat="1" applyFont="1" applyFill="1" applyBorder="1" applyAlignment="1" applyProtection="1">
      <alignment horizontal="center"/>
      <protection/>
    </xf>
    <xf numFmtId="189" fontId="6" fillId="6" borderId="10" xfId="0" applyNumberFormat="1" applyFont="1" applyFill="1" applyBorder="1" applyAlignment="1" applyProtection="1">
      <alignment horizontal="right"/>
      <protection/>
    </xf>
    <xf numFmtId="189" fontId="6" fillId="6" borderId="10" xfId="0" applyNumberFormat="1" applyFont="1" applyFill="1" applyBorder="1" applyAlignment="1" applyProtection="1">
      <alignment/>
      <protection/>
    </xf>
    <xf numFmtId="189" fontId="6" fillId="4" borderId="10" xfId="0" applyNumberFormat="1" applyFont="1" applyFill="1" applyBorder="1" applyAlignment="1" applyProtection="1">
      <alignment horizontal="right"/>
      <protection/>
    </xf>
    <xf numFmtId="189" fontId="15" fillId="6" borderId="10" xfId="0" applyNumberFormat="1" applyFont="1" applyFill="1" applyBorder="1" applyAlignment="1" applyProtection="1">
      <alignment horizontal="right"/>
      <protection/>
    </xf>
    <xf numFmtId="37" fontId="16" fillId="7" borderId="0" xfId="0" applyNumberFormat="1" applyFont="1" applyFill="1" applyBorder="1" applyAlignment="1" applyProtection="1">
      <alignment horizontal="right"/>
      <protection/>
    </xf>
    <xf numFmtId="177" fontId="15" fillId="5" borderId="11" xfId="0" applyNumberFormat="1" applyFont="1" applyFill="1" applyBorder="1" applyAlignment="1" applyProtection="1">
      <alignment horizontal="center"/>
      <protection/>
    </xf>
    <xf numFmtId="37" fontId="15" fillId="5" borderId="12" xfId="0" applyNumberFormat="1" applyFont="1" applyFill="1" applyBorder="1" applyAlignment="1" applyProtection="1">
      <alignment horizontal="center"/>
      <protection/>
    </xf>
    <xf numFmtId="189" fontId="6" fillId="7" borderId="12" xfId="0" applyNumberFormat="1" applyFont="1" applyFill="1" applyBorder="1" applyAlignment="1" applyProtection="1">
      <alignment/>
      <protection/>
    </xf>
    <xf numFmtId="189" fontId="6" fillId="7" borderId="12" xfId="0" applyNumberFormat="1" applyFont="1" applyFill="1" applyBorder="1" applyAlignment="1" applyProtection="1">
      <alignment horizontal="right"/>
      <protection/>
    </xf>
    <xf numFmtId="189" fontId="15" fillId="7" borderId="12" xfId="0" applyNumberFormat="1" applyFont="1" applyFill="1" applyBorder="1" applyAlignment="1" applyProtection="1">
      <alignment horizontal="right"/>
      <protection/>
    </xf>
    <xf numFmtId="37" fontId="0" fillId="4" borderId="13" xfId="57" applyNumberFormat="1" applyFont="1" applyFill="1" applyBorder="1" applyAlignment="1" applyProtection="1">
      <alignment horizontal="left"/>
      <protection/>
    </xf>
    <xf numFmtId="37" fontId="0" fillId="4" borderId="14" xfId="57" applyNumberFormat="1" applyFont="1" applyFill="1" applyBorder="1" applyAlignment="1" applyProtection="1">
      <alignment horizontal="left"/>
      <protection/>
    </xf>
    <xf numFmtId="37" fontId="15" fillId="7" borderId="15" xfId="0" applyNumberFormat="1" applyFont="1" applyFill="1" applyBorder="1" applyAlignment="1" applyProtection="1">
      <alignment horizontal="center"/>
      <protection/>
    </xf>
    <xf numFmtId="37" fontId="15" fillId="6" borderId="16" xfId="0" applyNumberFormat="1" applyFont="1" applyFill="1" applyBorder="1" applyAlignment="1" applyProtection="1">
      <alignment/>
      <protection/>
    </xf>
    <xf numFmtId="37" fontId="0" fillId="4" borderId="17" xfId="57" applyNumberFormat="1" applyFont="1" applyFill="1" applyBorder="1" applyAlignment="1" applyProtection="1">
      <alignment horizontal="left"/>
      <protection/>
    </xf>
    <xf numFmtId="37" fontId="0" fillId="4" borderId="18" xfId="57" applyNumberFormat="1" applyFont="1" applyFill="1" applyBorder="1" applyAlignment="1" applyProtection="1">
      <alignment horizontal="left"/>
      <protection/>
    </xf>
    <xf numFmtId="189" fontId="6" fillId="7" borderId="19" xfId="0" applyNumberFormat="1" applyFont="1" applyFill="1" applyBorder="1" applyAlignment="1" applyProtection="1">
      <alignment/>
      <protection/>
    </xf>
    <xf numFmtId="189" fontId="6" fillId="6" borderId="20" xfId="0" applyNumberFormat="1" applyFont="1" applyFill="1" applyBorder="1" applyAlignment="1" applyProtection="1">
      <alignment horizontal="right"/>
      <protection/>
    </xf>
    <xf numFmtId="189" fontId="6" fillId="7" borderId="15" xfId="0" applyNumberFormat="1" applyFont="1" applyFill="1" applyBorder="1" applyAlignment="1" applyProtection="1">
      <alignment/>
      <protection/>
    </xf>
    <xf numFmtId="189" fontId="6" fillId="6" borderId="16" xfId="0" applyNumberFormat="1" applyFont="1" applyFill="1" applyBorder="1" applyAlignment="1" applyProtection="1">
      <alignment horizontal="right"/>
      <protection/>
    </xf>
    <xf numFmtId="189" fontId="6" fillId="7" borderId="19" xfId="0" applyNumberFormat="1" applyFont="1" applyFill="1" applyBorder="1" applyAlignment="1" applyProtection="1">
      <alignment horizontal="right"/>
      <protection/>
    </xf>
    <xf numFmtId="37" fontId="17" fillId="4" borderId="13" xfId="57" applyNumberFormat="1" applyFont="1" applyFill="1" applyBorder="1" applyAlignment="1" applyProtection="1">
      <alignment horizontal="left"/>
      <protection/>
    </xf>
    <xf numFmtId="37" fontId="17" fillId="4" borderId="14" xfId="57" applyNumberFormat="1" applyFont="1" applyFill="1" applyBorder="1" applyAlignment="1" applyProtection="1">
      <alignment horizontal="left"/>
      <protection/>
    </xf>
    <xf numFmtId="189" fontId="15" fillId="7" borderId="15" xfId="0" applyNumberFormat="1" applyFont="1" applyFill="1" applyBorder="1" applyAlignment="1" applyProtection="1">
      <alignment horizontal="right"/>
      <protection/>
    </xf>
    <xf numFmtId="189" fontId="15" fillId="6" borderId="16" xfId="0" applyNumberFormat="1" applyFont="1" applyFill="1" applyBorder="1" applyAlignment="1" applyProtection="1">
      <alignment horizontal="right"/>
      <protection/>
    </xf>
    <xf numFmtId="189" fontId="6" fillId="7" borderId="15" xfId="0" applyNumberFormat="1" applyFont="1" applyFill="1" applyBorder="1" applyAlignment="1" applyProtection="1">
      <alignment horizontal="right"/>
      <protection/>
    </xf>
    <xf numFmtId="37" fontId="16" fillId="7" borderId="0" xfId="0" applyNumberFormat="1" applyFont="1" applyFill="1" applyBorder="1" applyAlignment="1" applyProtection="1">
      <alignment/>
      <protection/>
    </xf>
    <xf numFmtId="37" fontId="17" fillId="4" borderId="21" xfId="57" applyNumberFormat="1" applyFont="1" applyFill="1" applyBorder="1" applyAlignment="1" applyProtection="1">
      <alignment horizontal="left"/>
      <protection/>
    </xf>
    <xf numFmtId="37" fontId="17" fillId="4" borderId="22" xfId="57" applyNumberFormat="1" applyFont="1" applyFill="1" applyBorder="1" applyAlignment="1" applyProtection="1">
      <alignment horizontal="left"/>
      <protection/>
    </xf>
    <xf numFmtId="189" fontId="15" fillId="7" borderId="23" xfId="0" applyNumberFormat="1" applyFont="1" applyFill="1" applyBorder="1" applyAlignment="1" applyProtection="1">
      <alignment/>
      <protection/>
    </xf>
    <xf numFmtId="189" fontId="15" fillId="6" borderId="24" xfId="0" applyNumberFormat="1" applyFont="1" applyFill="1" applyBorder="1" applyAlignment="1" applyProtection="1">
      <alignment horizontal="right"/>
      <protection/>
    </xf>
    <xf numFmtId="177" fontId="0" fillId="0" borderId="0" xfId="0" applyFill="1" applyBorder="1" applyAlignment="1">
      <alignment/>
    </xf>
    <xf numFmtId="177" fontId="6" fillId="0" borderId="0" xfId="0" applyFont="1" applyFill="1" applyAlignment="1" applyProtection="1">
      <alignment/>
      <protection/>
    </xf>
    <xf numFmtId="177" fontId="0" fillId="0" borderId="0" xfId="0" applyFont="1" applyFill="1" applyAlignment="1">
      <alignment/>
    </xf>
    <xf numFmtId="177" fontId="15" fillId="2" borderId="7" xfId="0" applyFont="1" applyFill="1" applyBorder="1" applyAlignment="1" applyProtection="1">
      <alignment/>
      <protection/>
    </xf>
    <xf numFmtId="177" fontId="6" fillId="2" borderId="8" xfId="0" applyFont="1" applyFill="1" applyBorder="1" applyAlignment="1" applyProtection="1">
      <alignment horizontal="centerContinuous"/>
      <protection/>
    </xf>
    <xf numFmtId="177" fontId="15" fillId="2" borderId="6" xfId="0" applyFont="1" applyFill="1" applyBorder="1" applyAlignment="1" applyProtection="1">
      <alignment horizontal="left"/>
      <protection/>
    </xf>
    <xf numFmtId="177" fontId="15" fillId="2" borderId="0" xfId="0" applyFont="1" applyFill="1" applyBorder="1" applyAlignment="1" applyProtection="1">
      <alignment/>
      <protection/>
    </xf>
    <xf numFmtId="37" fontId="15" fillId="4" borderId="6" xfId="0" applyNumberFormat="1" applyFont="1" applyFill="1" applyBorder="1" applyAlignment="1" applyProtection="1">
      <alignment/>
      <protection/>
    </xf>
    <xf numFmtId="37" fontId="15" fillId="4" borderId="0" xfId="0" applyNumberFormat="1" applyFont="1" applyFill="1" applyBorder="1" applyAlignment="1" applyProtection="1">
      <alignment/>
      <protection/>
    </xf>
    <xf numFmtId="177" fontId="6" fillId="0" borderId="12" xfId="0" applyFont="1" applyBorder="1" applyAlignment="1" applyProtection="1">
      <alignment/>
      <protection/>
    </xf>
    <xf numFmtId="37" fontId="15" fillId="0" borderId="12" xfId="0" applyNumberFormat="1" applyFont="1" applyBorder="1" applyAlignment="1" applyProtection="1">
      <alignment horizontal="center"/>
      <protection/>
    </xf>
    <xf numFmtId="37" fontId="15" fillId="0" borderId="12" xfId="0" applyNumberFormat="1" applyFont="1" applyBorder="1" applyAlignment="1" applyProtection="1">
      <alignment/>
      <protection/>
    </xf>
    <xf numFmtId="189" fontId="17" fillId="0" borderId="12" xfId="0" applyNumberFormat="1" applyFont="1" applyBorder="1" applyAlignment="1" applyProtection="1">
      <alignment/>
      <protection/>
    </xf>
    <xf numFmtId="189" fontId="15" fillId="0" borderId="12" xfId="0" applyNumberFormat="1" applyFont="1" applyBorder="1" applyAlignment="1" applyProtection="1">
      <alignment/>
      <protection/>
    </xf>
    <xf numFmtId="189" fontId="0" fillId="0" borderId="12" xfId="0" applyNumberFormat="1" applyFont="1" applyBorder="1" applyAlignment="1">
      <alignment/>
    </xf>
    <xf numFmtId="177" fontId="15" fillId="4" borderId="13" xfId="0" applyFont="1" applyFill="1" applyBorder="1" applyAlignment="1" applyProtection="1">
      <alignment/>
      <protection/>
    </xf>
    <xf numFmtId="177" fontId="15" fillId="4" borderId="14" xfId="0" applyFont="1" applyFill="1" applyBorder="1" applyAlignment="1" applyProtection="1">
      <alignment horizontal="left"/>
      <protection/>
    </xf>
    <xf numFmtId="177" fontId="15" fillId="4" borderId="14" xfId="0" applyFont="1" applyFill="1" applyBorder="1" applyAlignment="1" applyProtection="1">
      <alignment/>
      <protection/>
    </xf>
    <xf numFmtId="37" fontId="15" fillId="0" borderId="15" xfId="0" applyNumberFormat="1" applyFont="1" applyFill="1" applyBorder="1" applyAlignment="1" applyProtection="1">
      <alignment horizontal="center"/>
      <protection/>
    </xf>
    <xf numFmtId="37" fontId="15" fillId="0" borderId="14" xfId="0" applyNumberFormat="1" applyFont="1" applyFill="1" applyBorder="1" applyAlignment="1" applyProtection="1">
      <alignment horizontal="center"/>
      <protection/>
    </xf>
    <xf numFmtId="37" fontId="15" fillId="4" borderId="21" xfId="0" applyNumberFormat="1" applyFont="1" applyFill="1" applyBorder="1" applyAlignment="1" applyProtection="1">
      <alignment/>
      <protection/>
    </xf>
    <xf numFmtId="37" fontId="15" fillId="4" borderId="22" xfId="0" applyNumberFormat="1" applyFont="1" applyFill="1" applyBorder="1" applyAlignment="1" applyProtection="1">
      <alignment/>
      <protection/>
    </xf>
    <xf numFmtId="189" fontId="15" fillId="0" borderId="23" xfId="0" applyNumberFormat="1" applyFont="1" applyBorder="1" applyAlignment="1" applyProtection="1">
      <alignment/>
      <protection/>
    </xf>
    <xf numFmtId="37" fontId="15" fillId="4" borderId="14" xfId="0" applyNumberFormat="1" applyFont="1" applyFill="1" applyBorder="1" applyAlignment="1" applyProtection="1">
      <alignment/>
      <protection/>
    </xf>
    <xf numFmtId="189" fontId="15" fillId="0" borderId="15" xfId="0" applyNumberFormat="1" applyFont="1" applyBorder="1" applyAlignment="1" applyProtection="1">
      <alignment/>
      <protection/>
    </xf>
    <xf numFmtId="37" fontId="15" fillId="4" borderId="18" xfId="0" applyNumberFormat="1" applyFont="1" applyFill="1" applyBorder="1" applyAlignment="1" applyProtection="1">
      <alignment/>
      <protection/>
    </xf>
    <xf numFmtId="189" fontId="15" fillId="0" borderId="19" xfId="0" applyNumberFormat="1" applyFont="1" applyBorder="1" applyAlignment="1" applyProtection="1">
      <alignment/>
      <protection/>
    </xf>
    <xf numFmtId="177" fontId="6" fillId="2" borderId="6" xfId="0" applyFont="1" applyFill="1" applyBorder="1" applyAlignment="1" applyProtection="1">
      <alignment/>
      <protection/>
    </xf>
    <xf numFmtId="37" fontId="0" fillId="2" borderId="6" xfId="57" applyNumberFormat="1" applyFont="1" applyFill="1" applyBorder="1" applyAlignment="1" applyProtection="1">
      <alignment horizontal="left"/>
      <protection/>
    </xf>
    <xf numFmtId="37" fontId="6" fillId="4" borderId="6" xfId="0" applyNumberFormat="1" applyFont="1" applyFill="1" applyBorder="1" applyAlignment="1" applyProtection="1">
      <alignment/>
      <protection/>
    </xf>
    <xf numFmtId="37" fontId="6" fillId="4" borderId="0" xfId="0" applyNumberFormat="1" applyFont="1" applyFill="1" applyBorder="1" applyAlignment="1" applyProtection="1">
      <alignment/>
      <protection/>
    </xf>
    <xf numFmtId="189" fontId="0" fillId="0" borderId="12" xfId="0" applyNumberFormat="1" applyFont="1" applyBorder="1" applyAlignment="1" applyProtection="1">
      <alignment/>
      <protection/>
    </xf>
    <xf numFmtId="177" fontId="0" fillId="0" borderId="0" xfId="0" applyFont="1" applyAlignment="1">
      <alignment/>
    </xf>
    <xf numFmtId="177" fontId="0" fillId="0" borderId="0" xfId="0" applyFont="1" applyBorder="1" applyAlignment="1">
      <alignment/>
    </xf>
    <xf numFmtId="189" fontId="0" fillId="0" borderId="12" xfId="0" applyNumberFormat="1" applyFont="1" applyFill="1" applyBorder="1" applyAlignment="1" applyProtection="1">
      <alignment/>
      <protection/>
    </xf>
    <xf numFmtId="189" fontId="0" fillId="0" borderId="0" xfId="0" applyNumberFormat="1" applyFont="1" applyFill="1" applyBorder="1" applyAlignment="1" applyProtection="1">
      <alignment/>
      <protection/>
    </xf>
    <xf numFmtId="37" fontId="6" fillId="4" borderId="18" xfId="0" applyNumberFormat="1" applyFont="1" applyFill="1" applyBorder="1" applyAlignment="1" applyProtection="1">
      <alignment/>
      <protection/>
    </xf>
    <xf numFmtId="189" fontId="0" fillId="0" borderId="19" xfId="0" applyNumberFormat="1" applyFont="1" applyBorder="1" applyAlignment="1" applyProtection="1">
      <alignment/>
      <protection/>
    </xf>
    <xf numFmtId="37" fontId="6" fillId="5" borderId="12" xfId="0" applyNumberFormat="1" applyFont="1" applyFill="1" applyBorder="1" applyAlignment="1" applyProtection="1">
      <alignment horizontal="center"/>
      <protection/>
    </xf>
    <xf numFmtId="37" fontId="6" fillId="5" borderId="0" xfId="0" applyNumberFormat="1" applyFont="1" applyFill="1" applyBorder="1" applyAlignment="1" applyProtection="1">
      <alignment horizontal="center"/>
      <protection/>
    </xf>
    <xf numFmtId="37" fontId="6" fillId="5" borderId="10" xfId="0" applyNumberFormat="1" applyFont="1" applyFill="1" applyBorder="1" applyAlignment="1" applyProtection="1">
      <alignment horizontal="center"/>
      <protection/>
    </xf>
    <xf numFmtId="37" fontId="6" fillId="0" borderId="0" xfId="55" applyNumberFormat="1" applyFont="1" applyBorder="1" applyAlignment="1" applyProtection="1">
      <alignment horizontal="center"/>
      <protection/>
    </xf>
    <xf numFmtId="0" fontId="4" fillId="4" borderId="6" xfId="55" applyFont="1" applyFill="1" applyBorder="1">
      <alignment/>
      <protection/>
    </xf>
    <xf numFmtId="0" fontId="16" fillId="6" borderId="0" xfId="55" applyFont="1" applyFill="1" applyBorder="1" applyProtection="1">
      <alignment/>
      <protection/>
    </xf>
    <xf numFmtId="0" fontId="16" fillId="6" borderId="0" xfId="55" applyFont="1" applyFill="1" applyBorder="1" applyAlignment="1" applyProtection="1">
      <alignment horizontal="left"/>
      <protection/>
    </xf>
    <xf numFmtId="0" fontId="15" fillId="4" borderId="6" xfId="55" applyFont="1" applyFill="1" applyBorder="1">
      <alignment/>
      <protection/>
    </xf>
    <xf numFmtId="0" fontId="5" fillId="4" borderId="0" xfId="55" applyFont="1" applyFill="1" applyBorder="1">
      <alignment/>
      <protection/>
    </xf>
    <xf numFmtId="37" fontId="5" fillId="4" borderId="0" xfId="55" applyNumberFormat="1" applyFont="1" applyFill="1" applyBorder="1" applyProtection="1">
      <alignment/>
      <protection/>
    </xf>
    <xf numFmtId="0" fontId="5" fillId="4" borderId="6" xfId="55" applyFont="1" applyFill="1" applyBorder="1">
      <alignment/>
      <protection/>
    </xf>
    <xf numFmtId="0" fontId="6" fillId="4" borderId="0" xfId="55" applyFont="1" applyFill="1" applyBorder="1">
      <alignment/>
      <protection/>
    </xf>
    <xf numFmtId="177" fontId="6" fillId="4" borderId="0" xfId="0" applyFont="1" applyFill="1" applyBorder="1" applyAlignment="1">
      <alignment/>
    </xf>
    <xf numFmtId="0" fontId="15" fillId="4" borderId="0" xfId="55" applyFont="1" applyFill="1" applyBorder="1">
      <alignment/>
      <protection/>
    </xf>
    <xf numFmtId="37" fontId="15" fillId="4" borderId="0" xfId="55" applyNumberFormat="1" applyFont="1" applyFill="1" applyBorder="1" applyProtection="1">
      <alignment/>
      <protection/>
    </xf>
    <xf numFmtId="177" fontId="15" fillId="4" borderId="0" xfId="0" applyFont="1" applyFill="1" applyBorder="1" applyAlignment="1">
      <alignment/>
    </xf>
    <xf numFmtId="37" fontId="16" fillId="7" borderId="12" xfId="0" applyNumberFormat="1" applyFont="1" applyFill="1" applyBorder="1" applyAlignment="1" applyProtection="1">
      <alignment horizontal="center"/>
      <protection/>
    </xf>
    <xf numFmtId="0" fontId="5" fillId="0" borderId="12" xfId="55" applyFont="1" applyBorder="1">
      <alignment/>
      <protection/>
    </xf>
    <xf numFmtId="189" fontId="6" fillId="0" borderId="12" xfId="55" applyNumberFormat="1" applyFont="1" applyFill="1" applyBorder="1" applyProtection="1">
      <alignment/>
      <protection/>
    </xf>
    <xf numFmtId="189" fontId="15" fillId="0" borderId="12" xfId="55" applyNumberFormat="1" applyFont="1" applyBorder="1" applyProtection="1">
      <alignment/>
      <protection/>
    </xf>
    <xf numFmtId="0" fontId="6" fillId="4" borderId="18" xfId="55" applyFont="1" applyFill="1" applyBorder="1">
      <alignment/>
      <protection/>
    </xf>
    <xf numFmtId="189" fontId="6" fillId="0" borderId="19" xfId="55" applyNumberFormat="1" applyFont="1" applyFill="1" applyBorder="1" applyProtection="1">
      <alignment/>
      <protection/>
    </xf>
    <xf numFmtId="189" fontId="6" fillId="0" borderId="12" xfId="55" applyNumberFormat="1" applyFont="1" applyBorder="1" applyProtection="1">
      <alignment/>
      <protection/>
    </xf>
    <xf numFmtId="0" fontId="15" fillId="4" borderId="14" xfId="55" applyFont="1" applyFill="1" applyBorder="1">
      <alignment/>
      <protection/>
    </xf>
    <xf numFmtId="189" fontId="15" fillId="0" borderId="15" xfId="55" applyNumberFormat="1" applyFont="1" applyBorder="1" applyProtection="1">
      <alignment/>
      <protection/>
    </xf>
    <xf numFmtId="177" fontId="6" fillId="4" borderId="18" xfId="0" applyFont="1" applyFill="1" applyBorder="1" applyAlignment="1">
      <alignment/>
    </xf>
    <xf numFmtId="189" fontId="6" fillId="0" borderId="19" xfId="55" applyNumberFormat="1" applyFont="1" applyBorder="1" applyProtection="1">
      <alignment/>
      <protection/>
    </xf>
    <xf numFmtId="0" fontId="5" fillId="4" borderId="21" xfId="55" applyFont="1" applyFill="1" applyBorder="1">
      <alignment/>
      <protection/>
    </xf>
    <xf numFmtId="0" fontId="15" fillId="4" borderId="22" xfId="55" applyFont="1" applyFill="1" applyBorder="1">
      <alignment/>
      <protection/>
    </xf>
    <xf numFmtId="0" fontId="5" fillId="4" borderId="22" xfId="55" applyFont="1" applyFill="1" applyBorder="1">
      <alignment/>
      <protection/>
    </xf>
    <xf numFmtId="189" fontId="15" fillId="0" borderId="23" xfId="55" applyNumberFormat="1" applyFont="1" applyBorder="1" applyProtection="1">
      <alignment/>
      <protection/>
    </xf>
    <xf numFmtId="37" fontId="0" fillId="2" borderId="17" xfId="57" applyNumberFormat="1" applyFont="1" applyFill="1" applyBorder="1" applyAlignment="1" applyProtection="1">
      <alignment horizontal="left"/>
      <protection/>
    </xf>
    <xf numFmtId="37" fontId="0" fillId="2" borderId="18" xfId="57" applyNumberFormat="1" applyFont="1" applyFill="1" applyBorder="1" applyAlignment="1" applyProtection="1">
      <alignment horizontal="left"/>
      <protection/>
    </xf>
    <xf numFmtId="0" fontId="0" fillId="0" borderId="0" xfId="58" applyFont="1">
      <alignment/>
      <protection/>
    </xf>
    <xf numFmtId="37" fontId="17" fillId="2" borderId="25" xfId="57" applyNumberFormat="1" applyFont="1" applyFill="1" applyBorder="1" applyAlignment="1" applyProtection="1">
      <alignment horizontal="left"/>
      <protection/>
    </xf>
    <xf numFmtId="0" fontId="17" fillId="8" borderId="26" xfId="58" applyFont="1" applyFill="1" applyBorder="1">
      <alignment/>
      <protection/>
    </xf>
    <xf numFmtId="0" fontId="17" fillId="2" borderId="25" xfId="59" applyFont="1" applyFill="1" applyBorder="1" applyAlignment="1">
      <alignment horizontal="center"/>
      <protection/>
    </xf>
    <xf numFmtId="0" fontId="17" fillId="2" borderId="27" xfId="59" applyFont="1" applyFill="1" applyBorder="1" applyAlignment="1">
      <alignment horizontal="center"/>
      <protection/>
    </xf>
    <xf numFmtId="0" fontId="17" fillId="2" borderId="5" xfId="58" applyFont="1" applyFill="1" applyBorder="1" applyAlignment="1" applyProtection="1">
      <alignment horizontal="left"/>
      <protection/>
    </xf>
    <xf numFmtId="0" fontId="0" fillId="8" borderId="0" xfId="58" applyFont="1" applyFill="1" applyBorder="1">
      <alignment/>
      <protection/>
    </xf>
    <xf numFmtId="37" fontId="17" fillId="2" borderId="5" xfId="59" applyNumberFormat="1" applyFont="1" applyFill="1" applyBorder="1" applyAlignment="1" applyProtection="1">
      <alignment horizontal="center"/>
      <protection/>
    </xf>
    <xf numFmtId="37" fontId="17" fillId="2" borderId="28" xfId="59" applyNumberFormat="1" applyFont="1" applyFill="1" applyBorder="1" applyAlignment="1" applyProtection="1">
      <alignment horizontal="center"/>
      <protection/>
    </xf>
    <xf numFmtId="0" fontId="0" fillId="8" borderId="5" xfId="59" applyFont="1" applyFill="1" applyBorder="1">
      <alignment/>
      <protection/>
    </xf>
    <xf numFmtId="0" fontId="0" fillId="8" borderId="0" xfId="58" applyFont="1" applyFill="1" applyBorder="1">
      <alignment/>
      <protection/>
    </xf>
    <xf numFmtId="15" fontId="6" fillId="2" borderId="5" xfId="55" applyNumberFormat="1" applyFont="1" applyFill="1" applyBorder="1" applyAlignment="1">
      <alignment horizontal="center"/>
      <protection/>
    </xf>
    <xf numFmtId="15" fontId="6" fillId="2" borderId="28" xfId="55" applyNumberFormat="1" applyFont="1" applyFill="1" applyBorder="1" applyAlignment="1">
      <alignment horizontal="center"/>
      <protection/>
    </xf>
    <xf numFmtId="15" fontId="15" fillId="4" borderId="28" xfId="55" applyNumberFormat="1" applyFont="1" applyFill="1" applyBorder="1" applyAlignment="1">
      <alignment horizontal="center"/>
      <protection/>
    </xf>
    <xf numFmtId="201" fontId="0" fillId="4" borderId="28" xfId="39" applyNumberFormat="1" applyFont="1" applyFill="1" applyBorder="1" applyAlignment="1">
      <alignment/>
    </xf>
    <xf numFmtId="15" fontId="15" fillId="4" borderId="5" xfId="55" applyNumberFormat="1" applyFont="1" applyFill="1" applyBorder="1" applyAlignment="1">
      <alignment horizontal="center"/>
      <protection/>
    </xf>
    <xf numFmtId="0" fontId="0" fillId="4" borderId="5" xfId="58" applyFont="1" applyFill="1" applyBorder="1">
      <alignment/>
      <protection/>
    </xf>
    <xf numFmtId="201" fontId="0" fillId="4" borderId="5" xfId="39" applyNumberFormat="1" applyFont="1" applyFill="1" applyBorder="1" applyAlignment="1">
      <alignment/>
    </xf>
    <xf numFmtId="0" fontId="0" fillId="9" borderId="5" xfId="58" applyFont="1" applyFill="1" applyBorder="1">
      <alignment/>
      <protection/>
    </xf>
    <xf numFmtId="0" fontId="0" fillId="9" borderId="0" xfId="58" applyFont="1" applyFill="1" applyBorder="1">
      <alignment/>
      <protection/>
    </xf>
    <xf numFmtId="37" fontId="19" fillId="4" borderId="5" xfId="58" applyNumberFormat="1" applyFont="1" applyFill="1" applyBorder="1" applyAlignment="1" applyProtection="1">
      <alignment horizontal="left"/>
      <protection/>
    </xf>
    <xf numFmtId="0" fontId="17" fillId="9" borderId="5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0" fillId="9" borderId="29" xfId="58" applyFont="1" applyFill="1" applyBorder="1">
      <alignment/>
      <protection/>
    </xf>
    <xf numFmtId="0" fontId="0" fillId="9" borderId="22" xfId="58" applyFont="1" applyFill="1" applyBorder="1">
      <alignment/>
      <protection/>
    </xf>
    <xf numFmtId="201" fontId="0" fillId="0" borderId="29" xfId="39" applyNumberFormat="1" applyFont="1" applyFill="1" applyBorder="1" applyAlignment="1">
      <alignment/>
    </xf>
    <xf numFmtId="201" fontId="0" fillId="4" borderId="29" xfId="39" applyNumberFormat="1" applyFont="1" applyFill="1" applyBorder="1" applyAlignment="1">
      <alignment/>
    </xf>
    <xf numFmtId="201" fontId="0" fillId="4" borderId="30" xfId="39" applyNumberFormat="1" applyFont="1" applyFill="1" applyBorder="1" applyAlignment="1">
      <alignment/>
    </xf>
    <xf numFmtId="0" fontId="0" fillId="9" borderId="31" xfId="58" applyFont="1" applyFill="1" applyBorder="1">
      <alignment/>
      <protection/>
    </xf>
    <xf numFmtId="0" fontId="0" fillId="9" borderId="18" xfId="58" applyFont="1" applyFill="1" applyBorder="1">
      <alignment/>
      <protection/>
    </xf>
    <xf numFmtId="201" fontId="0" fillId="0" borderId="31" xfId="39" applyNumberFormat="1" applyFont="1" applyFill="1" applyBorder="1" applyAlignment="1">
      <alignment/>
    </xf>
    <xf numFmtId="201" fontId="0" fillId="4" borderId="31" xfId="39" applyNumberFormat="1" applyFont="1" applyFill="1" applyBorder="1" applyAlignment="1">
      <alignment/>
    </xf>
    <xf numFmtId="201" fontId="0" fillId="4" borderId="32" xfId="39" applyNumberFormat="1" applyFont="1" applyFill="1" applyBorder="1" applyAlignment="1">
      <alignment/>
    </xf>
    <xf numFmtId="0" fontId="21" fillId="0" borderId="0" xfId="54" applyFont="1">
      <alignment/>
      <protection/>
    </xf>
    <xf numFmtId="0" fontId="21" fillId="0" borderId="0" xfId="54" applyFont="1" applyBorder="1">
      <alignment/>
      <protection/>
    </xf>
    <xf numFmtId="0" fontId="22" fillId="0" borderId="0" xfId="54" applyFont="1" applyFill="1" applyBorder="1">
      <alignment/>
      <protection/>
    </xf>
    <xf numFmtId="189" fontId="21" fillId="0" borderId="0" xfId="54" applyNumberFormat="1" applyFont="1" applyFill="1" applyBorder="1">
      <alignment/>
      <protection/>
    </xf>
    <xf numFmtId="0" fontId="21" fillId="0" borderId="0" xfId="54" applyFont="1" applyFill="1">
      <alignment/>
      <protection/>
    </xf>
    <xf numFmtId="192" fontId="21" fillId="0" borderId="0" xfId="54" applyNumberFormat="1" applyFont="1" applyFill="1" applyBorder="1">
      <alignment/>
      <protection/>
    </xf>
    <xf numFmtId="194" fontId="21" fillId="0" borderId="0" xfId="54" applyNumberFormat="1" applyFont="1" applyFill="1" applyBorder="1" applyAlignment="1">
      <alignment horizontal="right"/>
      <protection/>
    </xf>
    <xf numFmtId="194" fontId="21" fillId="0" borderId="0" xfId="54" applyNumberFormat="1" applyFont="1" applyFill="1" applyBorder="1">
      <alignment/>
      <protection/>
    </xf>
    <xf numFmtId="176" fontId="21" fillId="0" borderId="0" xfId="54" applyNumberFormat="1" applyFont="1" applyFill="1" applyBorder="1">
      <alignment/>
      <protection/>
    </xf>
    <xf numFmtId="0" fontId="20" fillId="2" borderId="0" xfId="54" applyFont="1" applyFill="1" applyAlignment="1">
      <alignment horizontal="centerContinuous"/>
      <protection/>
    </xf>
    <xf numFmtId="0" fontId="21" fillId="2" borderId="0" xfId="54" applyFont="1" applyFill="1">
      <alignment/>
      <protection/>
    </xf>
    <xf numFmtId="0" fontId="20" fillId="2" borderId="0" xfId="54" applyFont="1" applyFill="1" applyBorder="1">
      <alignment/>
      <protection/>
    </xf>
    <xf numFmtId="15" fontId="22" fillId="2" borderId="0" xfId="54" applyNumberFormat="1" applyFont="1" applyFill="1" applyBorder="1" applyAlignment="1" quotePrefix="1">
      <alignment horizontal="center"/>
      <protection/>
    </xf>
    <xf numFmtId="15" fontId="22" fillId="0" borderId="0" xfId="54" applyNumberFormat="1" applyFont="1" applyFill="1" applyBorder="1" applyAlignment="1">
      <alignment horizontal="center"/>
      <protection/>
    </xf>
    <xf numFmtId="192" fontId="21" fillId="0" borderId="0" xfId="54" applyNumberFormat="1" applyFont="1" applyFill="1" applyBorder="1" applyAlignment="1">
      <alignment horizontal="right"/>
      <protection/>
    </xf>
    <xf numFmtId="189" fontId="21" fillId="0" borderId="0" xfId="54" applyNumberFormat="1" applyFont="1" applyFill="1" applyBorder="1" applyAlignment="1">
      <alignment horizontal="right"/>
      <protection/>
    </xf>
    <xf numFmtId="37" fontId="21" fillId="0" borderId="0" xfId="54" applyNumberFormat="1" applyFont="1" applyFill="1" applyBorder="1">
      <alignment/>
      <protection/>
    </xf>
    <xf numFmtId="9" fontId="21" fillId="0" borderId="0" xfId="54" applyNumberFormat="1" applyFont="1" applyFill="1" applyBorder="1" applyAlignment="1">
      <alignment horizontal="right"/>
      <protection/>
    </xf>
    <xf numFmtId="49" fontId="25" fillId="0" borderId="0" xfId="54" applyNumberFormat="1" applyFont="1" applyFill="1" applyBorder="1">
      <alignment/>
      <protection/>
    </xf>
    <xf numFmtId="9" fontId="21" fillId="0" borderId="0" xfId="71" applyFont="1" applyFill="1" applyBorder="1" applyAlignment="1">
      <alignment horizontal="right"/>
    </xf>
    <xf numFmtId="9" fontId="21" fillId="0" borderId="0" xfId="71" applyNumberFormat="1" applyFont="1" applyFill="1" applyBorder="1" applyAlignment="1">
      <alignment horizontal="right"/>
    </xf>
    <xf numFmtId="0" fontId="2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176" fontId="21" fillId="0" borderId="0" xfId="71" applyNumberFormat="1" applyFont="1" applyFill="1" applyBorder="1" applyAlignment="1">
      <alignment/>
    </xf>
    <xf numFmtId="176" fontId="21" fillId="0" borderId="0" xfId="71" applyNumberFormat="1" applyFont="1" applyFill="1" applyBorder="1" applyAlignment="1">
      <alignment horizontal="right"/>
    </xf>
    <xf numFmtId="0" fontId="20" fillId="4" borderId="33" xfId="54" applyFont="1" applyFill="1" applyBorder="1">
      <alignment/>
      <protection/>
    </xf>
    <xf numFmtId="0" fontId="22" fillId="4" borderId="33" xfId="54" applyFont="1" applyFill="1" applyBorder="1">
      <alignment/>
      <protection/>
    </xf>
    <xf numFmtId="0" fontId="21" fillId="4" borderId="33" xfId="54" applyFont="1" applyFill="1" applyBorder="1">
      <alignment/>
      <protection/>
    </xf>
    <xf numFmtId="49" fontId="25" fillId="4" borderId="33" xfId="54" applyNumberFormat="1" applyFont="1" applyFill="1" applyBorder="1">
      <alignment/>
      <protection/>
    </xf>
    <xf numFmtId="0" fontId="22" fillId="4" borderId="33" xfId="56" applyFont="1" applyFill="1" applyBorder="1" applyAlignment="1">
      <alignment horizontal="left"/>
      <protection/>
    </xf>
    <xf numFmtId="194" fontId="21" fillId="4" borderId="33" xfId="54" applyNumberFormat="1" applyFont="1" applyFill="1" applyBorder="1">
      <alignment/>
      <protection/>
    </xf>
    <xf numFmtId="49" fontId="22" fillId="4" borderId="33" xfId="54" applyNumberFormat="1" applyFont="1" applyFill="1" applyBorder="1">
      <alignment/>
      <protection/>
    </xf>
    <xf numFmtId="189" fontId="21" fillId="4" borderId="33" xfId="54" applyNumberFormat="1" applyFont="1" applyFill="1" applyBorder="1">
      <alignment/>
      <protection/>
    </xf>
    <xf numFmtId="0" fontId="20" fillId="2" borderId="33" xfId="54" applyFont="1" applyFill="1" applyBorder="1">
      <alignment/>
      <protection/>
    </xf>
    <xf numFmtId="0" fontId="22" fillId="2" borderId="33" xfId="54" applyFont="1" applyFill="1" applyBorder="1">
      <alignment/>
      <protection/>
    </xf>
    <xf numFmtId="189" fontId="21" fillId="2" borderId="0" xfId="54" applyNumberFormat="1" applyFont="1" applyFill="1" applyBorder="1">
      <alignment/>
      <protection/>
    </xf>
    <xf numFmtId="194" fontId="21" fillId="2" borderId="0" xfId="54" applyNumberFormat="1" applyFont="1" applyFill="1" applyBorder="1">
      <alignment/>
      <protection/>
    </xf>
    <xf numFmtId="49" fontId="22" fillId="2" borderId="33" xfId="54" applyNumberFormat="1" applyFont="1" applyFill="1" applyBorder="1">
      <alignment/>
      <protection/>
    </xf>
    <xf numFmtId="189" fontId="21" fillId="0" borderId="23" xfId="54" applyNumberFormat="1" applyFont="1" applyFill="1" applyBorder="1" applyAlignment="1">
      <alignment horizontal="right"/>
      <protection/>
    </xf>
    <xf numFmtId="189" fontId="21" fillId="0" borderId="22" xfId="54" applyNumberFormat="1" applyFont="1" applyFill="1" applyBorder="1" applyAlignment="1">
      <alignment horizontal="right"/>
      <protection/>
    </xf>
    <xf numFmtId="15" fontId="22" fillId="4" borderId="33" xfId="54" applyNumberFormat="1" applyFont="1" applyFill="1" applyBorder="1" applyAlignment="1">
      <alignment horizontal="center"/>
      <protection/>
    </xf>
    <xf numFmtId="192" fontId="21" fillId="4" borderId="33" xfId="54" applyNumberFormat="1" applyFont="1" applyFill="1" applyBorder="1" applyAlignment="1">
      <alignment horizontal="right"/>
      <protection/>
    </xf>
    <xf numFmtId="189" fontId="21" fillId="4" borderId="33" xfId="54" applyNumberFormat="1" applyFont="1" applyFill="1" applyBorder="1" applyAlignment="1">
      <alignment horizontal="right"/>
      <protection/>
    </xf>
    <xf numFmtId="15" fontId="22" fillId="2" borderId="12" xfId="54" applyNumberFormat="1" applyFont="1" applyFill="1" applyBorder="1" applyAlignment="1" quotePrefix="1">
      <alignment horizontal="center"/>
      <protection/>
    </xf>
    <xf numFmtId="15" fontId="22" fillId="2" borderId="33" xfId="54" applyNumberFormat="1" applyFont="1" applyFill="1" applyBorder="1" applyAlignment="1" quotePrefix="1">
      <alignment horizontal="center"/>
      <protection/>
    </xf>
    <xf numFmtId="189" fontId="21" fillId="2" borderId="12" xfId="54" applyNumberFormat="1" applyFont="1" applyFill="1" applyBorder="1">
      <alignment/>
      <protection/>
    </xf>
    <xf numFmtId="189" fontId="21" fillId="2" borderId="33" xfId="54" applyNumberFormat="1" applyFont="1" applyFill="1" applyBorder="1">
      <alignment/>
      <protection/>
    </xf>
    <xf numFmtId="37" fontId="21" fillId="4" borderId="33" xfId="54" applyNumberFormat="1" applyFont="1" applyFill="1" applyBorder="1">
      <alignment/>
      <protection/>
    </xf>
    <xf numFmtId="192" fontId="21" fillId="4" borderId="33" xfId="54" applyNumberFormat="1" applyFont="1" applyFill="1" applyBorder="1">
      <alignment/>
      <protection/>
    </xf>
    <xf numFmtId="9" fontId="21" fillId="4" borderId="33" xfId="54" applyNumberFormat="1" applyFont="1" applyFill="1" applyBorder="1" applyAlignment="1">
      <alignment horizontal="right"/>
      <protection/>
    </xf>
    <xf numFmtId="194" fontId="21" fillId="4" borderId="33" xfId="54" applyNumberFormat="1" applyFont="1" applyFill="1" applyBorder="1" applyAlignment="1">
      <alignment horizontal="right"/>
      <protection/>
    </xf>
    <xf numFmtId="9" fontId="21" fillId="4" borderId="33" xfId="71" applyFont="1" applyFill="1" applyBorder="1" applyAlignment="1">
      <alignment horizontal="right"/>
    </xf>
    <xf numFmtId="205" fontId="21" fillId="4" borderId="33" xfId="54" applyNumberFormat="1" applyFont="1" applyFill="1" applyBorder="1">
      <alignment/>
      <protection/>
    </xf>
    <xf numFmtId="9" fontId="21" fillId="4" borderId="33" xfId="71" applyNumberFormat="1" applyFont="1" applyFill="1" applyBorder="1" applyAlignment="1">
      <alignment horizontal="right"/>
    </xf>
    <xf numFmtId="194" fontId="21" fillId="2" borderId="12" xfId="54" applyNumberFormat="1" applyFont="1" applyFill="1" applyBorder="1">
      <alignment/>
      <protection/>
    </xf>
    <xf numFmtId="194" fontId="21" fillId="2" borderId="33" xfId="54" applyNumberFormat="1" applyFont="1" applyFill="1" applyBorder="1">
      <alignment/>
      <protection/>
    </xf>
    <xf numFmtId="176" fontId="21" fillId="4" borderId="33" xfId="71" applyNumberFormat="1" applyFont="1" applyFill="1" applyBorder="1" applyAlignment="1">
      <alignment/>
    </xf>
    <xf numFmtId="176" fontId="21" fillId="4" borderId="33" xfId="71" applyNumberFormat="1" applyFont="1" applyFill="1" applyBorder="1" applyAlignment="1">
      <alignment horizontal="right"/>
    </xf>
    <xf numFmtId="176" fontId="21" fillId="4" borderId="33" xfId="54" applyNumberFormat="1" applyFont="1" applyFill="1" applyBorder="1">
      <alignment/>
      <protection/>
    </xf>
    <xf numFmtId="189" fontId="21" fillId="4" borderId="34" xfId="54" applyNumberFormat="1" applyFont="1" applyFill="1" applyBorder="1" applyAlignment="1">
      <alignment horizontal="right"/>
      <protection/>
    </xf>
    <xf numFmtId="15" fontId="22" fillId="4" borderId="35" xfId="54" applyNumberFormat="1" applyFont="1" applyFill="1" applyBorder="1" applyAlignment="1">
      <alignment horizontal="center"/>
      <protection/>
    </xf>
    <xf numFmtId="192" fontId="21" fillId="4" borderId="35" xfId="54" applyNumberFormat="1" applyFont="1" applyFill="1" applyBorder="1" applyAlignment="1">
      <alignment horizontal="right"/>
      <protection/>
    </xf>
    <xf numFmtId="189" fontId="21" fillId="4" borderId="35" xfId="54" applyNumberFormat="1" applyFont="1" applyFill="1" applyBorder="1">
      <alignment/>
      <protection/>
    </xf>
    <xf numFmtId="189" fontId="21" fillId="4" borderId="35" xfId="54" applyNumberFormat="1" applyFont="1" applyFill="1" applyBorder="1" applyAlignment="1">
      <alignment horizontal="right"/>
      <protection/>
    </xf>
    <xf numFmtId="15" fontId="22" fillId="2" borderId="35" xfId="54" applyNumberFormat="1" applyFont="1" applyFill="1" applyBorder="1" applyAlignment="1" quotePrefix="1">
      <alignment horizontal="center"/>
      <protection/>
    </xf>
    <xf numFmtId="189" fontId="21" fillId="2" borderId="35" xfId="54" applyNumberFormat="1" applyFont="1" applyFill="1" applyBorder="1">
      <alignment/>
      <protection/>
    </xf>
    <xf numFmtId="192" fontId="21" fillId="4" borderId="35" xfId="71" applyNumberFormat="1" applyFont="1" applyFill="1" applyBorder="1" applyAlignment="1">
      <alignment horizontal="right"/>
    </xf>
    <xf numFmtId="0" fontId="21" fillId="4" borderId="35" xfId="54" applyFont="1" applyFill="1" applyBorder="1">
      <alignment/>
      <protection/>
    </xf>
    <xf numFmtId="192" fontId="21" fillId="4" borderId="35" xfId="54" applyNumberFormat="1" applyFont="1" applyFill="1" applyBorder="1">
      <alignment/>
      <protection/>
    </xf>
    <xf numFmtId="9" fontId="21" fillId="4" borderId="35" xfId="54" applyNumberFormat="1" applyFont="1" applyFill="1" applyBorder="1" applyAlignment="1">
      <alignment horizontal="right"/>
      <protection/>
    </xf>
    <xf numFmtId="194" fontId="21" fillId="4" borderId="35" xfId="54" applyNumberFormat="1" applyFont="1" applyFill="1" applyBorder="1">
      <alignment/>
      <protection/>
    </xf>
    <xf numFmtId="194" fontId="21" fillId="4" borderId="35" xfId="54" applyNumberFormat="1" applyFont="1" applyFill="1" applyBorder="1" applyAlignment="1">
      <alignment horizontal="right"/>
      <protection/>
    </xf>
    <xf numFmtId="49" fontId="25" fillId="4" borderId="35" xfId="54" applyNumberFormat="1" applyFont="1" applyFill="1" applyBorder="1">
      <alignment/>
      <protection/>
    </xf>
    <xf numFmtId="9" fontId="21" fillId="4" borderId="35" xfId="71" applyFont="1" applyFill="1" applyBorder="1" applyAlignment="1">
      <alignment horizontal="right"/>
    </xf>
    <xf numFmtId="9" fontId="21" fillId="4" borderId="35" xfId="71" applyNumberFormat="1" applyFont="1" applyFill="1" applyBorder="1" applyAlignment="1">
      <alignment horizontal="right"/>
    </xf>
    <xf numFmtId="194" fontId="21" fillId="2" borderId="35" xfId="54" applyNumberFormat="1" applyFont="1" applyFill="1" applyBorder="1">
      <alignment/>
      <protection/>
    </xf>
    <xf numFmtId="176" fontId="21" fillId="4" borderId="35" xfId="71" applyNumberFormat="1" applyFont="1" applyFill="1" applyBorder="1" applyAlignment="1">
      <alignment/>
    </xf>
    <xf numFmtId="176" fontId="21" fillId="4" borderId="35" xfId="71" applyNumberFormat="1" applyFont="1" applyFill="1" applyBorder="1" applyAlignment="1">
      <alignment horizontal="right"/>
    </xf>
    <xf numFmtId="193" fontId="21" fillId="4" borderId="35" xfId="54" applyNumberFormat="1" applyFont="1" applyFill="1" applyBorder="1">
      <alignment/>
      <protection/>
    </xf>
    <xf numFmtId="189" fontId="21" fillId="4" borderId="36" xfId="54" applyNumberFormat="1" applyFont="1" applyFill="1" applyBorder="1">
      <alignment/>
      <protection/>
    </xf>
    <xf numFmtId="15" fontId="22" fillId="4" borderId="12" xfId="54" applyNumberFormat="1" applyFont="1" applyFill="1" applyBorder="1" applyAlignment="1">
      <alignment horizontal="center"/>
      <protection/>
    </xf>
    <xf numFmtId="15" fontId="22" fillId="0" borderId="35" xfId="54" applyNumberFormat="1" applyFont="1" applyFill="1" applyBorder="1" applyAlignment="1">
      <alignment horizontal="center"/>
      <protection/>
    </xf>
    <xf numFmtId="192" fontId="21" fillId="4" borderId="12" xfId="54" applyNumberFormat="1" applyFont="1" applyFill="1" applyBorder="1" applyAlignment="1">
      <alignment horizontal="right"/>
      <protection/>
    </xf>
    <xf numFmtId="192" fontId="21" fillId="0" borderId="35" xfId="54" applyNumberFormat="1" applyFont="1" applyFill="1" applyBorder="1" applyAlignment="1">
      <alignment horizontal="right"/>
      <protection/>
    </xf>
    <xf numFmtId="189" fontId="21" fillId="4" borderId="12" xfId="54" applyNumberFormat="1" applyFont="1" applyFill="1" applyBorder="1">
      <alignment/>
      <protection/>
    </xf>
    <xf numFmtId="189" fontId="21" fillId="0" borderId="35" xfId="54" applyNumberFormat="1" applyFont="1" applyFill="1" applyBorder="1">
      <alignment/>
      <protection/>
    </xf>
    <xf numFmtId="189" fontId="21" fillId="4" borderId="12" xfId="54" applyNumberFormat="1" applyFont="1" applyFill="1" applyBorder="1" applyAlignment="1">
      <alignment horizontal="right"/>
      <protection/>
    </xf>
    <xf numFmtId="189" fontId="21" fillId="0" borderId="35" xfId="54" applyNumberFormat="1" applyFont="1" applyFill="1" applyBorder="1" applyAlignment="1">
      <alignment horizontal="right"/>
      <protection/>
    </xf>
    <xf numFmtId="37" fontId="21" fillId="4" borderId="12" xfId="54" applyNumberFormat="1" applyFont="1" applyFill="1" applyBorder="1">
      <alignment/>
      <protection/>
    </xf>
    <xf numFmtId="37" fontId="21" fillId="0" borderId="35" xfId="54" applyNumberFormat="1" applyFont="1" applyFill="1" applyBorder="1">
      <alignment/>
      <protection/>
    </xf>
    <xf numFmtId="192" fontId="21" fillId="4" borderId="12" xfId="54" applyNumberFormat="1" applyFont="1" applyFill="1" applyBorder="1">
      <alignment/>
      <protection/>
    </xf>
    <xf numFmtId="192" fontId="21" fillId="0" borderId="35" xfId="54" applyNumberFormat="1" applyFont="1" applyFill="1" applyBorder="1">
      <alignment/>
      <protection/>
    </xf>
    <xf numFmtId="9" fontId="21" fillId="4" borderId="12" xfId="54" applyNumberFormat="1" applyFont="1" applyFill="1" applyBorder="1" applyAlignment="1">
      <alignment horizontal="right"/>
      <protection/>
    </xf>
    <xf numFmtId="9" fontId="21" fillId="0" borderId="35" xfId="54" applyNumberFormat="1" applyFont="1" applyFill="1" applyBorder="1" applyAlignment="1">
      <alignment horizontal="right"/>
      <protection/>
    </xf>
    <xf numFmtId="194" fontId="21" fillId="4" borderId="12" xfId="54" applyNumberFormat="1" applyFont="1" applyFill="1" applyBorder="1">
      <alignment/>
      <protection/>
    </xf>
    <xf numFmtId="194" fontId="21" fillId="0" borderId="35" xfId="54" applyNumberFormat="1" applyFont="1" applyFill="1" applyBorder="1">
      <alignment/>
      <protection/>
    </xf>
    <xf numFmtId="194" fontId="21" fillId="4" borderId="12" xfId="54" applyNumberFormat="1" applyFont="1" applyFill="1" applyBorder="1" applyAlignment="1">
      <alignment horizontal="right"/>
      <protection/>
    </xf>
    <xf numFmtId="194" fontId="21" fillId="0" borderId="35" xfId="54" applyNumberFormat="1" applyFont="1" applyFill="1" applyBorder="1" applyAlignment="1">
      <alignment horizontal="right"/>
      <protection/>
    </xf>
    <xf numFmtId="9" fontId="21" fillId="4" borderId="12" xfId="71" applyFont="1" applyFill="1" applyBorder="1" applyAlignment="1">
      <alignment horizontal="right"/>
    </xf>
    <xf numFmtId="9" fontId="21" fillId="0" borderId="35" xfId="71" applyFont="1" applyFill="1" applyBorder="1" applyAlignment="1">
      <alignment horizontal="right"/>
    </xf>
    <xf numFmtId="205" fontId="21" fillId="4" borderId="12" xfId="54" applyNumberFormat="1" applyFont="1" applyFill="1" applyBorder="1">
      <alignment/>
      <protection/>
    </xf>
    <xf numFmtId="49" fontId="25" fillId="4" borderId="12" xfId="54" applyNumberFormat="1" applyFont="1" applyFill="1" applyBorder="1">
      <alignment/>
      <protection/>
    </xf>
    <xf numFmtId="49" fontId="25" fillId="0" borderId="35" xfId="54" applyNumberFormat="1" applyFont="1" applyFill="1" applyBorder="1">
      <alignment/>
      <protection/>
    </xf>
    <xf numFmtId="9" fontId="21" fillId="4" borderId="12" xfId="71" applyNumberFormat="1" applyFont="1" applyFill="1" applyBorder="1" applyAlignment="1">
      <alignment horizontal="right"/>
    </xf>
    <xf numFmtId="9" fontId="21" fillId="0" borderId="35" xfId="71" applyNumberFormat="1" applyFont="1" applyFill="1" applyBorder="1" applyAlignment="1">
      <alignment horizontal="right"/>
    </xf>
    <xf numFmtId="176" fontId="21" fillId="4" borderId="12" xfId="71" applyNumberFormat="1" applyFont="1" applyFill="1" applyBorder="1" applyAlignment="1">
      <alignment/>
    </xf>
    <xf numFmtId="176" fontId="21" fillId="0" borderId="35" xfId="71" applyNumberFormat="1" applyFont="1" applyFill="1" applyBorder="1" applyAlignment="1">
      <alignment/>
    </xf>
    <xf numFmtId="176" fontId="21" fillId="4" borderId="12" xfId="71" applyNumberFormat="1" applyFont="1" applyFill="1" applyBorder="1" applyAlignment="1">
      <alignment horizontal="right"/>
    </xf>
    <xf numFmtId="176" fontId="21" fillId="0" borderId="35" xfId="71" applyNumberFormat="1" applyFont="1" applyFill="1" applyBorder="1" applyAlignment="1">
      <alignment horizontal="right"/>
    </xf>
    <xf numFmtId="176" fontId="21" fillId="4" borderId="12" xfId="54" applyNumberFormat="1" applyFont="1" applyFill="1" applyBorder="1">
      <alignment/>
      <protection/>
    </xf>
    <xf numFmtId="176" fontId="21" fillId="0" borderId="35" xfId="54" applyNumberFormat="1" applyFont="1" applyFill="1" applyBorder="1">
      <alignment/>
      <protection/>
    </xf>
    <xf numFmtId="189" fontId="21" fillId="4" borderId="23" xfId="54" applyNumberFormat="1" applyFont="1" applyFill="1" applyBorder="1" applyAlignment="1">
      <alignment horizontal="right"/>
      <protection/>
    </xf>
    <xf numFmtId="189" fontId="21" fillId="0" borderId="36" xfId="54" applyNumberFormat="1" applyFont="1" applyFill="1" applyBorder="1" applyAlignment="1">
      <alignment horizontal="right"/>
      <protection/>
    </xf>
    <xf numFmtId="0" fontId="28" fillId="2" borderId="0" xfId="54" applyFont="1" applyFill="1" applyAlignment="1">
      <alignment horizontal="centerContinuous"/>
      <protection/>
    </xf>
    <xf numFmtId="0" fontId="22" fillId="4" borderId="37" xfId="54" applyFont="1" applyFill="1" applyBorder="1">
      <alignment/>
      <protection/>
    </xf>
    <xf numFmtId="189" fontId="21" fillId="0" borderId="18" xfId="54" applyNumberFormat="1" applyFont="1" applyFill="1" applyBorder="1">
      <alignment/>
      <protection/>
    </xf>
    <xf numFmtId="189" fontId="21" fillId="4" borderId="19" xfId="54" applyNumberFormat="1" applyFont="1" applyFill="1" applyBorder="1">
      <alignment/>
      <protection/>
    </xf>
    <xf numFmtId="189" fontId="21" fillId="0" borderId="38" xfId="54" applyNumberFormat="1" applyFont="1" applyFill="1" applyBorder="1">
      <alignment/>
      <protection/>
    </xf>
    <xf numFmtId="189" fontId="21" fillId="4" borderId="37" xfId="54" applyNumberFormat="1" applyFont="1" applyFill="1" applyBorder="1">
      <alignment/>
      <protection/>
    </xf>
    <xf numFmtId="189" fontId="21" fillId="4" borderId="38" xfId="54" applyNumberFormat="1" applyFont="1" applyFill="1" applyBorder="1">
      <alignment/>
      <protection/>
    </xf>
    <xf numFmtId="49" fontId="24" fillId="4" borderId="37" xfId="54" applyNumberFormat="1" applyFont="1" applyFill="1" applyBorder="1">
      <alignment/>
      <protection/>
    </xf>
    <xf numFmtId="49" fontId="24" fillId="0" borderId="18" xfId="54" applyNumberFormat="1" applyFont="1" applyFill="1" applyBorder="1">
      <alignment/>
      <protection/>
    </xf>
    <xf numFmtId="49" fontId="24" fillId="4" borderId="19" xfId="54" applyNumberFormat="1" applyFont="1" applyFill="1" applyBorder="1">
      <alignment/>
      <protection/>
    </xf>
    <xf numFmtId="49" fontId="24" fillId="0" borderId="38" xfId="54" applyNumberFormat="1" applyFont="1" applyFill="1" applyBorder="1">
      <alignment/>
      <protection/>
    </xf>
    <xf numFmtId="49" fontId="25" fillId="4" borderId="38" xfId="54" applyNumberFormat="1" applyFont="1" applyFill="1" applyBorder="1">
      <alignment/>
      <protection/>
    </xf>
    <xf numFmtId="194" fontId="21" fillId="0" borderId="18" xfId="54" applyNumberFormat="1" applyFont="1" applyFill="1" applyBorder="1">
      <alignment/>
      <protection/>
    </xf>
    <xf numFmtId="194" fontId="21" fillId="4" borderId="37" xfId="54" applyNumberFormat="1" applyFont="1" applyFill="1" applyBorder="1">
      <alignment/>
      <protection/>
    </xf>
    <xf numFmtId="49" fontId="22" fillId="4" borderId="37" xfId="54" applyNumberFormat="1" applyFont="1" applyFill="1" applyBorder="1">
      <alignment/>
      <protection/>
    </xf>
    <xf numFmtId="194" fontId="22" fillId="4" borderId="37" xfId="54" applyNumberFormat="1" applyFont="1" applyFill="1" applyBorder="1">
      <alignment/>
      <protection/>
    </xf>
    <xf numFmtId="176" fontId="21" fillId="0" borderId="18" xfId="71" applyNumberFormat="1" applyFont="1" applyFill="1" applyBorder="1" applyAlignment="1">
      <alignment horizontal="right"/>
    </xf>
    <xf numFmtId="176" fontId="21" fillId="4" borderId="19" xfId="71" applyNumberFormat="1" applyFont="1" applyFill="1" applyBorder="1" applyAlignment="1">
      <alignment horizontal="right"/>
    </xf>
    <xf numFmtId="176" fontId="21" fillId="0" borderId="38" xfId="71" applyNumberFormat="1" applyFont="1" applyFill="1" applyBorder="1" applyAlignment="1">
      <alignment horizontal="right"/>
    </xf>
    <xf numFmtId="176" fontId="21" fillId="4" borderId="37" xfId="71" applyNumberFormat="1" applyFont="1" applyFill="1" applyBorder="1" applyAlignment="1">
      <alignment horizontal="right"/>
    </xf>
    <xf numFmtId="176" fontId="21" fillId="4" borderId="38" xfId="71" applyNumberFormat="1" applyFont="1" applyFill="1" applyBorder="1" applyAlignment="1">
      <alignment horizontal="right"/>
    </xf>
    <xf numFmtId="49" fontId="21" fillId="4" borderId="37" xfId="54" applyNumberFormat="1" applyFont="1" applyFill="1" applyBorder="1">
      <alignment/>
      <protection/>
    </xf>
    <xf numFmtId="0" fontId="21" fillId="4" borderId="37" xfId="54" applyFont="1" applyFill="1" applyBorder="1">
      <alignment/>
      <protection/>
    </xf>
    <xf numFmtId="189" fontId="21" fillId="0" borderId="18" xfId="54" applyNumberFormat="1" applyFont="1" applyFill="1" applyBorder="1" applyAlignment="1">
      <alignment horizontal="right"/>
      <protection/>
    </xf>
    <xf numFmtId="189" fontId="21" fillId="4" borderId="19" xfId="54" applyNumberFormat="1" applyFont="1" applyFill="1" applyBorder="1" applyAlignment="1">
      <alignment horizontal="right"/>
      <protection/>
    </xf>
    <xf numFmtId="189" fontId="21" fillId="0" borderId="38" xfId="54" applyNumberFormat="1" applyFont="1" applyFill="1" applyBorder="1" applyAlignment="1">
      <alignment horizontal="right"/>
      <protection/>
    </xf>
    <xf numFmtId="189" fontId="21" fillId="4" borderId="37" xfId="54" applyNumberFormat="1" applyFont="1" applyFill="1" applyBorder="1" applyAlignment="1">
      <alignment horizontal="right"/>
      <protection/>
    </xf>
    <xf numFmtId="189" fontId="21" fillId="4" borderId="38" xfId="54" applyNumberFormat="1" applyFont="1" applyFill="1" applyBorder="1" applyAlignment="1">
      <alignment horizontal="right"/>
      <protection/>
    </xf>
    <xf numFmtId="0" fontId="21" fillId="4" borderId="34" xfId="54" applyFont="1" applyFill="1" applyBorder="1">
      <alignment/>
      <protection/>
    </xf>
    <xf numFmtId="194" fontId="21" fillId="0" borderId="22" xfId="54" applyNumberFormat="1" applyFont="1" applyFill="1" applyBorder="1" applyAlignment="1">
      <alignment horizontal="right"/>
      <protection/>
    </xf>
    <xf numFmtId="194" fontId="21" fillId="4" borderId="23" xfId="54" applyNumberFormat="1" applyFont="1" applyFill="1" applyBorder="1" applyAlignment="1">
      <alignment horizontal="right"/>
      <protection/>
    </xf>
    <xf numFmtId="194" fontId="21" fillId="0" borderId="36" xfId="54" applyNumberFormat="1" applyFont="1" applyFill="1" applyBorder="1" applyAlignment="1">
      <alignment horizontal="right"/>
      <protection/>
    </xf>
    <xf numFmtId="194" fontId="21" fillId="4" borderId="34" xfId="54" applyNumberFormat="1" applyFont="1" applyFill="1" applyBorder="1" applyAlignment="1">
      <alignment horizontal="right"/>
      <protection/>
    </xf>
    <xf numFmtId="194" fontId="21" fillId="4" borderId="36" xfId="54" applyNumberFormat="1" applyFont="1" applyFill="1" applyBorder="1" applyAlignment="1">
      <alignment horizontal="right"/>
      <protection/>
    </xf>
    <xf numFmtId="0" fontId="21" fillId="4" borderId="33" xfId="56" applyFont="1" applyFill="1" applyBorder="1" applyAlignment="1">
      <alignment horizontal="left"/>
      <protection/>
    </xf>
    <xf numFmtId="37" fontId="15" fillId="6" borderId="14" xfId="0" applyNumberFormat="1" applyFont="1" applyFill="1" applyBorder="1" applyAlignment="1" applyProtection="1">
      <alignment horizontal="center"/>
      <protection/>
    </xf>
    <xf numFmtId="189" fontId="6" fillId="6" borderId="0" xfId="0" applyNumberFormat="1" applyFont="1" applyFill="1" applyBorder="1" applyAlignment="1" applyProtection="1">
      <alignment/>
      <protection/>
    </xf>
    <xf numFmtId="189" fontId="6" fillId="6" borderId="0" xfId="0" applyNumberFormat="1" applyFont="1" applyFill="1" applyBorder="1" applyAlignment="1" applyProtection="1">
      <alignment horizontal="right"/>
      <protection/>
    </xf>
    <xf numFmtId="189" fontId="6" fillId="6" borderId="18" xfId="0" applyNumberFormat="1" applyFont="1" applyFill="1" applyBorder="1" applyAlignment="1" applyProtection="1">
      <alignment/>
      <protection/>
    </xf>
    <xf numFmtId="189" fontId="15" fillId="6" borderId="0" xfId="0" applyNumberFormat="1" applyFont="1" applyFill="1" applyBorder="1" applyAlignment="1" applyProtection="1">
      <alignment horizontal="right"/>
      <protection/>
    </xf>
    <xf numFmtId="189" fontId="6" fillId="6" borderId="14" xfId="0" applyNumberFormat="1" applyFont="1" applyFill="1" applyBorder="1" applyAlignment="1" applyProtection="1">
      <alignment/>
      <protection/>
    </xf>
    <xf numFmtId="189" fontId="6" fillId="6" borderId="18" xfId="0" applyNumberFormat="1" applyFont="1" applyFill="1" applyBorder="1" applyAlignment="1" applyProtection="1">
      <alignment horizontal="right"/>
      <protection/>
    </xf>
    <xf numFmtId="189" fontId="15" fillId="6" borderId="14" xfId="0" applyNumberFormat="1" applyFont="1" applyFill="1" applyBorder="1" applyAlignment="1" applyProtection="1">
      <alignment horizontal="right"/>
      <protection/>
    </xf>
    <xf numFmtId="189" fontId="6" fillId="6" borderId="14" xfId="0" applyNumberFormat="1" applyFont="1" applyFill="1" applyBorder="1" applyAlignment="1" applyProtection="1">
      <alignment horizontal="right"/>
      <protection/>
    </xf>
    <xf numFmtId="189" fontId="15" fillId="6" borderId="22" xfId="0" applyNumberFormat="1" applyFont="1" applyFill="1" applyBorder="1" applyAlignment="1" applyProtection="1">
      <alignment/>
      <protection/>
    </xf>
    <xf numFmtId="189" fontId="6" fillId="0" borderId="0" xfId="0" applyNumberFormat="1" applyFont="1" applyFill="1" applyBorder="1" applyAlignment="1" applyProtection="1">
      <alignment horizontal="right"/>
      <protection/>
    </xf>
    <xf numFmtId="189" fontId="6" fillId="0" borderId="0" xfId="0" applyNumberFormat="1" applyFont="1" applyFill="1" applyBorder="1" applyAlignment="1" applyProtection="1">
      <alignment/>
      <protection/>
    </xf>
    <xf numFmtId="189" fontId="6" fillId="0" borderId="18" xfId="0" applyNumberFormat="1" applyFont="1" applyFill="1" applyBorder="1" applyAlignment="1" applyProtection="1">
      <alignment horizontal="right"/>
      <protection/>
    </xf>
    <xf numFmtId="189" fontId="15" fillId="0" borderId="0" xfId="0" applyNumberFormat="1" applyFont="1" applyFill="1" applyBorder="1" applyAlignment="1" applyProtection="1">
      <alignment horizontal="right"/>
      <protection/>
    </xf>
    <xf numFmtId="189" fontId="6" fillId="0" borderId="14" xfId="0" applyNumberFormat="1" applyFont="1" applyFill="1" applyBorder="1" applyAlignment="1" applyProtection="1">
      <alignment horizontal="right"/>
      <protection/>
    </xf>
    <xf numFmtId="189" fontId="15" fillId="0" borderId="14" xfId="0" applyNumberFormat="1" applyFont="1" applyFill="1" applyBorder="1" applyAlignment="1" applyProtection="1">
      <alignment horizontal="right"/>
      <protection/>
    </xf>
    <xf numFmtId="189" fontId="15" fillId="0" borderId="22" xfId="0" applyNumberFormat="1" applyFont="1" applyFill="1" applyBorder="1" applyAlignment="1" applyProtection="1">
      <alignment horizontal="right"/>
      <protection/>
    </xf>
    <xf numFmtId="37" fontId="15" fillId="0" borderId="14" xfId="0" applyNumberFormat="1" applyFont="1" applyFill="1" applyBorder="1" applyAlignment="1" applyProtection="1">
      <alignment/>
      <protection/>
    </xf>
    <xf numFmtId="189" fontId="17" fillId="0" borderId="0" xfId="0" applyNumberFormat="1" applyFont="1" applyFill="1" applyBorder="1" applyAlignment="1" applyProtection="1">
      <alignment/>
      <protection/>
    </xf>
    <xf numFmtId="37" fontId="15" fillId="4" borderId="14" xfId="0" applyNumberFormat="1" applyFont="1" applyFill="1" applyBorder="1" applyAlignment="1" applyProtection="1">
      <alignment horizontal="center"/>
      <protection/>
    </xf>
    <xf numFmtId="177" fontId="6" fillId="4" borderId="0" xfId="0" applyFont="1" applyFill="1" applyBorder="1" applyAlignment="1" applyProtection="1">
      <alignment/>
      <protection/>
    </xf>
    <xf numFmtId="37" fontId="15" fillId="4" borderId="0" xfId="0" applyNumberFormat="1" applyFont="1" applyFill="1" applyBorder="1" applyAlignment="1" applyProtection="1">
      <alignment horizontal="center"/>
      <protection/>
    </xf>
    <xf numFmtId="189" fontId="0" fillId="4" borderId="0" xfId="0" applyNumberFormat="1" applyFont="1" applyFill="1" applyBorder="1" applyAlignment="1" applyProtection="1">
      <alignment/>
      <protection/>
    </xf>
    <xf numFmtId="189" fontId="15" fillId="4" borderId="14" xfId="0" applyNumberFormat="1" applyFont="1" applyFill="1" applyBorder="1" applyAlignment="1" applyProtection="1">
      <alignment/>
      <protection/>
    </xf>
    <xf numFmtId="189" fontId="15" fillId="4" borderId="0" xfId="0" applyNumberFormat="1" applyFont="1" applyFill="1" applyBorder="1" applyAlignment="1" applyProtection="1">
      <alignment/>
      <protection/>
    </xf>
    <xf numFmtId="189" fontId="0" fillId="4" borderId="18" xfId="0" applyNumberFormat="1" applyFont="1" applyFill="1" applyBorder="1" applyAlignment="1" applyProtection="1">
      <alignment/>
      <protection/>
    </xf>
    <xf numFmtId="189" fontId="17" fillId="4" borderId="0" xfId="0" applyNumberFormat="1" applyFont="1" applyFill="1" applyBorder="1" applyAlignment="1" applyProtection="1">
      <alignment/>
      <protection/>
    </xf>
    <xf numFmtId="189" fontId="15" fillId="4" borderId="22" xfId="0" applyNumberFormat="1" applyFont="1" applyFill="1" applyBorder="1" applyAlignment="1" applyProtection="1">
      <alignment/>
      <protection/>
    </xf>
    <xf numFmtId="189" fontId="0" fillId="4" borderId="0" xfId="0" applyNumberFormat="1" applyFont="1" applyFill="1" applyBorder="1" applyAlignment="1">
      <alignment/>
    </xf>
    <xf numFmtId="189" fontId="15" fillId="4" borderId="18" xfId="0" applyNumberFormat="1" applyFont="1" applyFill="1" applyBorder="1" applyAlignment="1" applyProtection="1">
      <alignment/>
      <protection/>
    </xf>
    <xf numFmtId="177" fontId="6" fillId="0" borderId="0" xfId="0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 horizontal="center"/>
      <protection/>
    </xf>
    <xf numFmtId="37" fontId="15" fillId="0" borderId="0" xfId="0" applyNumberFormat="1" applyFont="1" applyFill="1" applyBorder="1" applyAlignment="1" applyProtection="1">
      <alignment/>
      <protection/>
    </xf>
    <xf numFmtId="189" fontId="15" fillId="0" borderId="14" xfId="0" applyNumberFormat="1" applyFont="1" applyFill="1" applyBorder="1" applyAlignment="1" applyProtection="1">
      <alignment/>
      <protection/>
    </xf>
    <xf numFmtId="189" fontId="15" fillId="0" borderId="0" xfId="0" applyNumberFormat="1" applyFont="1" applyFill="1" applyBorder="1" applyAlignment="1" applyProtection="1">
      <alignment/>
      <protection/>
    </xf>
    <xf numFmtId="189" fontId="0" fillId="0" borderId="18" xfId="0" applyNumberFormat="1" applyFont="1" applyFill="1" applyBorder="1" applyAlignment="1" applyProtection="1">
      <alignment/>
      <protection/>
    </xf>
    <xf numFmtId="189" fontId="15" fillId="0" borderId="22" xfId="0" applyNumberFormat="1" applyFont="1" applyFill="1" applyBorder="1" applyAlignment="1" applyProtection="1">
      <alignment/>
      <protection/>
    </xf>
    <xf numFmtId="189" fontId="0" fillId="0" borderId="0" xfId="0" applyNumberFormat="1" applyFont="1" applyFill="1" applyBorder="1" applyAlignment="1">
      <alignment/>
    </xf>
    <xf numFmtId="189" fontId="15" fillId="0" borderId="18" xfId="0" applyNumberFormat="1" applyFont="1" applyFill="1" applyBorder="1" applyAlignment="1" applyProtection="1">
      <alignment/>
      <protection/>
    </xf>
    <xf numFmtId="37" fontId="15" fillId="4" borderId="16" xfId="0" applyNumberFormat="1" applyFont="1" applyFill="1" applyBorder="1" applyAlignment="1" applyProtection="1">
      <alignment horizontal="center"/>
      <protection/>
    </xf>
    <xf numFmtId="177" fontId="6" fillId="4" borderId="10" xfId="0" applyFont="1" applyFill="1" applyBorder="1" applyAlignment="1" applyProtection="1">
      <alignment/>
      <protection/>
    </xf>
    <xf numFmtId="37" fontId="15" fillId="4" borderId="10" xfId="0" applyNumberFormat="1" applyFont="1" applyFill="1" applyBorder="1" applyAlignment="1" applyProtection="1">
      <alignment horizontal="center"/>
      <protection/>
    </xf>
    <xf numFmtId="37" fontId="15" fillId="4" borderId="10" xfId="0" applyNumberFormat="1" applyFont="1" applyFill="1" applyBorder="1" applyAlignment="1" applyProtection="1">
      <alignment/>
      <protection/>
    </xf>
    <xf numFmtId="189" fontId="0" fillId="4" borderId="10" xfId="0" applyNumberFormat="1" applyFont="1" applyFill="1" applyBorder="1" applyAlignment="1" applyProtection="1">
      <alignment/>
      <protection/>
    </xf>
    <xf numFmtId="189" fontId="15" fillId="4" borderId="16" xfId="0" applyNumberFormat="1" applyFont="1" applyFill="1" applyBorder="1" applyAlignment="1" applyProtection="1">
      <alignment/>
      <protection/>
    </xf>
    <xf numFmtId="189" fontId="15" fillId="4" borderId="10" xfId="0" applyNumberFormat="1" applyFont="1" applyFill="1" applyBorder="1" applyAlignment="1" applyProtection="1">
      <alignment/>
      <protection/>
    </xf>
    <xf numFmtId="189" fontId="0" fillId="4" borderId="20" xfId="0" applyNumberFormat="1" applyFont="1" applyFill="1" applyBorder="1" applyAlignment="1" applyProtection="1">
      <alignment/>
      <protection/>
    </xf>
    <xf numFmtId="189" fontId="17" fillId="4" borderId="10" xfId="0" applyNumberFormat="1" applyFont="1" applyFill="1" applyBorder="1" applyAlignment="1" applyProtection="1">
      <alignment/>
      <protection/>
    </xf>
    <xf numFmtId="189" fontId="15" fillId="4" borderId="24" xfId="0" applyNumberFormat="1" applyFont="1" applyFill="1" applyBorder="1" applyAlignment="1" applyProtection="1">
      <alignment/>
      <protection/>
    </xf>
    <xf numFmtId="189" fontId="0" fillId="4" borderId="10" xfId="0" applyNumberFormat="1" applyFont="1" applyFill="1" applyBorder="1" applyAlignment="1">
      <alignment/>
    </xf>
    <xf numFmtId="189" fontId="15" fillId="4" borderId="20" xfId="0" applyNumberFormat="1" applyFont="1" applyFill="1" applyBorder="1" applyAlignment="1" applyProtection="1">
      <alignment/>
      <protection/>
    </xf>
    <xf numFmtId="37" fontId="16" fillId="6" borderId="0" xfId="0" applyNumberFormat="1" applyFont="1" applyFill="1" applyBorder="1" applyAlignment="1" applyProtection="1">
      <alignment horizontal="center"/>
      <protection/>
    </xf>
    <xf numFmtId="189" fontId="6" fillId="4" borderId="0" xfId="55" applyNumberFormat="1" applyFont="1" applyFill="1" applyBorder="1" applyProtection="1">
      <alignment/>
      <protection/>
    </xf>
    <xf numFmtId="189" fontId="6" fillId="4" borderId="18" xfId="55" applyNumberFormat="1" applyFont="1" applyFill="1" applyBorder="1" applyProtection="1">
      <alignment/>
      <protection/>
    </xf>
    <xf numFmtId="189" fontId="15" fillId="4" borderId="0" xfId="55" applyNumberFormat="1" applyFont="1" applyFill="1" applyBorder="1" applyProtection="1">
      <alignment/>
      <protection/>
    </xf>
    <xf numFmtId="189" fontId="15" fillId="4" borderId="14" xfId="55" applyNumberFormat="1" applyFont="1" applyFill="1" applyBorder="1" applyProtection="1">
      <alignment/>
      <protection/>
    </xf>
    <xf numFmtId="189" fontId="15" fillId="4" borderId="22" xfId="55" applyNumberFormat="1" applyFont="1" applyFill="1" applyBorder="1" applyProtection="1">
      <alignment/>
      <protection/>
    </xf>
    <xf numFmtId="0" fontId="15" fillId="0" borderId="0" xfId="55" applyFont="1" applyBorder="1">
      <alignment/>
      <protection/>
    </xf>
    <xf numFmtId="189" fontId="15" fillId="0" borderId="0" xfId="55" applyNumberFormat="1" applyFont="1" applyFill="1" applyBorder="1" applyProtection="1">
      <alignment/>
      <protection/>
    </xf>
    <xf numFmtId="177" fontId="15" fillId="0" borderId="0" xfId="0" applyFont="1" applyBorder="1" applyAlignment="1">
      <alignment/>
    </xf>
    <xf numFmtId="37" fontId="15" fillId="0" borderId="0" xfId="55" applyNumberFormat="1" applyFont="1" applyBorder="1" applyProtection="1">
      <alignment/>
      <protection/>
    </xf>
    <xf numFmtId="37" fontId="15" fillId="0" borderId="0" xfId="55" applyNumberFormat="1" applyFont="1" applyBorder="1" applyProtection="1">
      <alignment/>
      <protection/>
    </xf>
    <xf numFmtId="177" fontId="15" fillId="0" borderId="0" xfId="0" applyFont="1" applyFill="1" applyBorder="1" applyAlignment="1">
      <alignment/>
    </xf>
    <xf numFmtId="0" fontId="15" fillId="0" borderId="0" xfId="55" applyFont="1" applyFill="1" applyBorder="1">
      <alignment/>
      <protection/>
    </xf>
    <xf numFmtId="0" fontId="4" fillId="10" borderId="0" xfId="55" applyFont="1" applyFill="1" applyBorder="1">
      <alignment/>
      <protection/>
    </xf>
    <xf numFmtId="0" fontId="5" fillId="10" borderId="0" xfId="55" applyFont="1" applyFill="1" applyBorder="1">
      <alignment/>
      <protection/>
    </xf>
    <xf numFmtId="189" fontId="6" fillId="10" borderId="0" xfId="55" applyNumberFormat="1" applyFont="1" applyFill="1" applyBorder="1" applyProtection="1">
      <alignment/>
      <protection/>
    </xf>
    <xf numFmtId="189" fontId="6" fillId="10" borderId="18" xfId="55" applyNumberFormat="1" applyFont="1" applyFill="1" applyBorder="1" applyProtection="1">
      <alignment/>
      <protection/>
    </xf>
    <xf numFmtId="189" fontId="15" fillId="10" borderId="0" xfId="55" applyNumberFormat="1" applyFont="1" applyFill="1" applyBorder="1" applyProtection="1">
      <alignment/>
      <protection/>
    </xf>
    <xf numFmtId="0" fontId="5" fillId="10" borderId="14" xfId="55" applyFont="1" applyFill="1" applyBorder="1">
      <alignment/>
      <protection/>
    </xf>
    <xf numFmtId="37" fontId="6" fillId="10" borderId="0" xfId="55" applyNumberFormat="1" applyFont="1" applyFill="1" applyBorder="1" applyProtection="1">
      <alignment/>
      <protection/>
    </xf>
    <xf numFmtId="189" fontId="15" fillId="10" borderId="22" xfId="55" applyNumberFormat="1" applyFont="1" applyFill="1" applyBorder="1" applyProtection="1">
      <alignment/>
      <protection/>
    </xf>
    <xf numFmtId="37" fontId="16" fillId="6" borderId="10" xfId="0" applyNumberFormat="1" applyFont="1" applyFill="1" applyBorder="1" applyAlignment="1" applyProtection="1">
      <alignment horizontal="center"/>
      <protection/>
    </xf>
    <xf numFmtId="0" fontId="5" fillId="4" borderId="10" xfId="55" applyFont="1" applyFill="1" applyBorder="1">
      <alignment/>
      <protection/>
    </xf>
    <xf numFmtId="189" fontId="6" fillId="4" borderId="10" xfId="55" applyNumberFormat="1" applyFont="1" applyFill="1" applyBorder="1" applyProtection="1">
      <alignment/>
      <protection/>
    </xf>
    <xf numFmtId="189" fontId="6" fillId="4" borderId="20" xfId="55" applyNumberFormat="1" applyFont="1" applyFill="1" applyBorder="1" applyProtection="1">
      <alignment/>
      <protection/>
    </xf>
    <xf numFmtId="189" fontId="15" fillId="4" borderId="10" xfId="55" applyNumberFormat="1" applyFont="1" applyFill="1" applyBorder="1" applyProtection="1">
      <alignment/>
      <protection/>
    </xf>
    <xf numFmtId="189" fontId="15" fillId="4" borderId="16" xfId="55" applyNumberFormat="1" applyFont="1" applyFill="1" applyBorder="1" applyProtection="1">
      <alignment/>
      <protection/>
    </xf>
    <xf numFmtId="189" fontId="15" fillId="4" borderId="24" xfId="55" applyNumberFormat="1" applyFont="1" applyFill="1" applyBorder="1" applyProtection="1">
      <alignment/>
      <protection/>
    </xf>
    <xf numFmtId="17" fontId="0" fillId="0" borderId="0" xfId="58" applyNumberFormat="1" applyFont="1">
      <alignment/>
      <protection/>
    </xf>
    <xf numFmtId="0" fontId="0" fillId="0" borderId="0" xfId="58" applyNumberFormat="1" applyFont="1">
      <alignment/>
      <protection/>
    </xf>
    <xf numFmtId="178" fontId="0" fillId="0" borderId="0" xfId="58" applyNumberFormat="1" applyFont="1">
      <alignment/>
      <protection/>
    </xf>
    <xf numFmtId="203" fontId="0" fillId="0" borderId="0" xfId="58" applyNumberFormat="1" applyFont="1">
      <alignment/>
      <protection/>
    </xf>
    <xf numFmtId="0" fontId="29" fillId="0" borderId="0" xfId="15" applyFont="1" applyFill="1">
      <alignment/>
      <protection/>
    </xf>
    <xf numFmtId="0" fontId="18" fillId="0" borderId="0" xfId="15" applyFont="1" applyFill="1">
      <alignment/>
      <protection/>
    </xf>
    <xf numFmtId="196" fontId="21" fillId="0" borderId="0" xfId="54" applyNumberFormat="1" applyFont="1">
      <alignment/>
      <protection/>
    </xf>
    <xf numFmtId="15" fontId="22" fillId="2" borderId="0" xfId="54" applyNumberFormat="1" applyFont="1" applyFill="1" applyBorder="1" applyAlignment="1">
      <alignment horizontal="center"/>
      <protection/>
    </xf>
    <xf numFmtId="189" fontId="21" fillId="0" borderId="0" xfId="54" applyNumberFormat="1" applyFont="1">
      <alignment/>
      <protection/>
    </xf>
    <xf numFmtId="15" fontId="22" fillId="2" borderId="39" xfId="54" applyNumberFormat="1" applyFont="1" applyFill="1" applyBorder="1" applyAlignment="1">
      <alignment horizontal="center"/>
      <protection/>
    </xf>
    <xf numFmtId="201" fontId="0" fillId="0" borderId="40" xfId="39" applyNumberFormat="1" applyFont="1" applyFill="1" applyBorder="1" applyAlignment="1">
      <alignment/>
    </xf>
    <xf numFmtId="0" fontId="0" fillId="0" borderId="40" xfId="58" applyFont="1" applyFill="1" applyBorder="1">
      <alignment/>
      <protection/>
    </xf>
    <xf numFmtId="201" fontId="0" fillId="0" borderId="40" xfId="58" applyNumberFormat="1" applyFont="1" applyFill="1" applyBorder="1">
      <alignment/>
      <protection/>
    </xf>
    <xf numFmtId="49" fontId="17" fillId="2" borderId="5" xfId="59" applyNumberFormat="1" applyFont="1" applyFill="1" applyBorder="1" applyAlignment="1" applyProtection="1">
      <alignment horizontal="center"/>
      <protection/>
    </xf>
    <xf numFmtId="15" fontId="15" fillId="0" borderId="28" xfId="55" applyNumberFormat="1" applyFont="1" applyFill="1" applyBorder="1" applyAlignment="1">
      <alignment horizontal="center"/>
      <protection/>
    </xf>
    <xf numFmtId="0" fontId="0" fillId="0" borderId="28" xfId="58" applyFont="1" applyFill="1" applyBorder="1">
      <alignment/>
      <protection/>
    </xf>
    <xf numFmtId="201" fontId="0" fillId="0" borderId="28" xfId="39" applyNumberFormat="1" applyFont="1" applyFill="1" applyBorder="1" applyAlignment="1">
      <alignment/>
    </xf>
    <xf numFmtId="201" fontId="0" fillId="0" borderId="32" xfId="39" applyNumberFormat="1" applyFont="1" applyFill="1" applyBorder="1" applyAlignment="1">
      <alignment/>
    </xf>
    <xf numFmtId="201" fontId="0" fillId="0" borderId="30" xfId="39" applyNumberFormat="1" applyFont="1" applyFill="1" applyBorder="1" applyAlignment="1">
      <alignment/>
    </xf>
    <xf numFmtId="49" fontId="15" fillId="5" borderId="10" xfId="0" applyNumberFormat="1" applyFont="1" applyFill="1" applyBorder="1" applyAlignment="1" applyProtection="1">
      <alignment horizontal="center"/>
      <protection/>
    </xf>
    <xf numFmtId="0" fontId="26" fillId="0" borderId="0" xfId="15" applyFont="1" applyFill="1">
      <alignment/>
      <protection/>
    </xf>
    <xf numFmtId="0" fontId="7" fillId="0" borderId="0" xfId="15" applyFont="1" applyFill="1">
      <alignment/>
      <protection/>
    </xf>
  </cellXfs>
  <cellStyles count="60">
    <cellStyle name="Normal" xfId="0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Comma" xfId="37"/>
    <cellStyle name="Comma [0]" xfId="38"/>
    <cellStyle name="Ezres_Quick-Web 4q2004 eng_Axelero" xfId="39"/>
    <cellStyle name="Grey" xfId="40"/>
    <cellStyle name="Header1" xfId="41"/>
    <cellStyle name="Header2" xfId="42"/>
    <cellStyle name="Hyperlink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Followed Hyperlink" xfId="51"/>
    <cellStyle name="Normal - Style1" xfId="52"/>
    <cellStyle name="Normal_# 41-Market &amp;Trends" xfId="53"/>
    <cellStyle name="Normál_0506_IR" xfId="54"/>
    <cellStyle name="Normal_CF06GR" xfId="55"/>
    <cellStyle name="Normál_Operating stat" xfId="56"/>
    <cellStyle name="Normál_P&amp;L" xfId="57"/>
    <cellStyle name="Normál_Segment" xfId="58"/>
    <cellStyle name="Normal_Sheet1" xfId="59"/>
    <cellStyle name="Currency" xfId="60"/>
    <cellStyle name="Currency [0]" xfId="61"/>
    <cellStyle name="Percent [0]" xfId="62"/>
    <cellStyle name="Percent [00]" xfId="63"/>
    <cellStyle name="Percent [2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ercent" xfId="71"/>
    <cellStyle name="Text Indent A" xfId="72"/>
    <cellStyle name="Text Indent B" xfId="73"/>
    <cellStyle name="Text Indent C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245"/>
  <sheetViews>
    <sheetView showGridLines="0" defaultGridColor="0" colorId="22" workbookViewId="0" topLeftCell="A22">
      <selection activeCell="K2" sqref="K2"/>
    </sheetView>
  </sheetViews>
  <sheetFormatPr defaultColWidth="9.875" defaultRowHeight="12.75"/>
  <cols>
    <col min="1" max="1" width="3.875" style="26" customWidth="1"/>
    <col min="2" max="2" width="5.875" style="69" customWidth="1"/>
    <col min="3" max="3" width="41.875" style="26" customWidth="1"/>
    <col min="4" max="11" width="14.875" style="4" customWidth="1"/>
    <col min="12" max="12" width="2.50390625" style="0" customWidth="1"/>
    <col min="13" max="13" width="3.00390625" style="0" customWidth="1"/>
  </cols>
  <sheetData>
    <row r="1" spans="1:12" ht="12.75">
      <c r="A1" s="31" t="s">
        <v>85</v>
      </c>
      <c r="B1" s="32"/>
      <c r="C1" s="32"/>
      <c r="D1" s="43">
        <v>2004</v>
      </c>
      <c r="E1" s="33">
        <f>+D1</f>
        <v>2004</v>
      </c>
      <c r="F1" s="33">
        <f>+E1</f>
        <v>2004</v>
      </c>
      <c r="G1" s="34">
        <v>2004</v>
      </c>
      <c r="H1" s="43">
        <v>2005</v>
      </c>
      <c r="I1" s="33">
        <v>2005</v>
      </c>
      <c r="J1" s="33">
        <f>+I1</f>
        <v>2005</v>
      </c>
      <c r="K1" s="34">
        <v>2005</v>
      </c>
      <c r="L1" s="2"/>
    </row>
    <row r="2" spans="1:12" ht="12.75">
      <c r="A2" s="35" t="s">
        <v>173</v>
      </c>
      <c r="B2" s="36"/>
      <c r="C2" s="36"/>
      <c r="D2" s="44" t="s">
        <v>87</v>
      </c>
      <c r="E2" s="37" t="s">
        <v>201</v>
      </c>
      <c r="F2" s="37" t="s">
        <v>234</v>
      </c>
      <c r="G2" s="419" t="s">
        <v>250</v>
      </c>
      <c r="H2" s="44" t="s">
        <v>87</v>
      </c>
      <c r="I2" s="37" t="str">
        <f>+E2</f>
        <v>June 30</v>
      </c>
      <c r="J2" s="37" t="s">
        <v>234</v>
      </c>
      <c r="K2" s="419" t="s">
        <v>250</v>
      </c>
      <c r="L2" s="3"/>
    </row>
    <row r="3" spans="1:12" ht="12.75">
      <c r="A3" s="97" t="s">
        <v>88</v>
      </c>
      <c r="B3" s="36"/>
      <c r="C3" s="36"/>
      <c r="D3" s="107" t="s">
        <v>0</v>
      </c>
      <c r="E3" s="108" t="str">
        <f>+D3</f>
        <v>(Unaudited)</v>
      </c>
      <c r="F3" s="108" t="str">
        <f>+E3</f>
        <v>(Unaudited)</v>
      </c>
      <c r="G3" s="109" t="str">
        <f>+F3</f>
        <v>(Unaudited)</v>
      </c>
      <c r="H3" s="107" t="s">
        <v>0</v>
      </c>
      <c r="I3" s="108" t="s">
        <v>0</v>
      </c>
      <c r="J3" s="108" t="str">
        <f>+I3</f>
        <v>(Unaudited)</v>
      </c>
      <c r="K3" s="109" t="str">
        <f>+J3</f>
        <v>(Unaudited)</v>
      </c>
      <c r="L3" s="3"/>
    </row>
    <row r="4" spans="1:12" ht="4.5" customHeight="1">
      <c r="A4" s="48"/>
      <c r="B4" s="49"/>
      <c r="C4" s="49"/>
      <c r="D4" s="50"/>
      <c r="E4" s="321"/>
      <c r="F4" s="338"/>
      <c r="G4" s="51"/>
      <c r="H4" s="50"/>
      <c r="I4" s="321"/>
      <c r="J4" s="338"/>
      <c r="K4" s="51"/>
      <c r="L4" s="2"/>
    </row>
    <row r="5" spans="1:12" ht="12.75">
      <c r="A5" s="29"/>
      <c r="B5" s="28" t="s">
        <v>1</v>
      </c>
      <c r="C5" s="28"/>
      <c r="D5" s="45">
        <v>26790</v>
      </c>
      <c r="E5" s="322">
        <v>53635</v>
      </c>
      <c r="F5" s="331">
        <v>80019</v>
      </c>
      <c r="G5" s="38">
        <v>106224</v>
      </c>
      <c r="H5" s="45">
        <v>26242</v>
      </c>
      <c r="I5" s="322">
        <v>52838</v>
      </c>
      <c r="J5" s="331">
        <v>79344</v>
      </c>
      <c r="K5" s="38">
        <v>105665</v>
      </c>
      <c r="L5" s="2"/>
    </row>
    <row r="6" spans="1:12" ht="4.5" customHeight="1">
      <c r="A6" s="29"/>
      <c r="B6" s="28"/>
      <c r="C6" s="28"/>
      <c r="D6" s="45"/>
      <c r="E6" s="322"/>
      <c r="F6" s="331"/>
      <c r="G6" s="38"/>
      <c r="H6" s="45"/>
      <c r="I6" s="322"/>
      <c r="J6" s="331"/>
      <c r="K6" s="38"/>
      <c r="L6" s="2"/>
    </row>
    <row r="7" spans="1:12" ht="12.75">
      <c r="A7" s="29"/>
      <c r="B7" s="28"/>
      <c r="C7" s="28" t="s">
        <v>76</v>
      </c>
      <c r="D7" s="45">
        <v>30678</v>
      </c>
      <c r="E7" s="322">
        <v>60403</v>
      </c>
      <c r="F7" s="331">
        <v>87519</v>
      </c>
      <c r="G7" s="38">
        <v>112381</v>
      </c>
      <c r="H7" s="45">
        <v>23864</v>
      </c>
      <c r="I7" s="322">
        <v>47373</v>
      </c>
      <c r="J7" s="331">
        <v>67904</v>
      </c>
      <c r="K7" s="38">
        <v>90933</v>
      </c>
      <c r="L7" s="2"/>
    </row>
    <row r="8" spans="1:12" ht="12.75">
      <c r="A8" s="29"/>
      <c r="B8" s="28"/>
      <c r="C8" s="28" t="s">
        <v>77</v>
      </c>
      <c r="D8" s="46">
        <v>3201</v>
      </c>
      <c r="E8" s="323">
        <v>6353</v>
      </c>
      <c r="F8" s="331">
        <v>9398</v>
      </c>
      <c r="G8" s="38">
        <v>12255</v>
      </c>
      <c r="H8" s="46">
        <v>2612</v>
      </c>
      <c r="I8" s="323">
        <v>5553</v>
      </c>
      <c r="J8" s="331">
        <v>8476</v>
      </c>
      <c r="K8" s="38">
        <v>11141</v>
      </c>
      <c r="L8" s="2"/>
    </row>
    <row r="9" spans="1:12" ht="4.5" customHeight="1">
      <c r="A9" s="29"/>
      <c r="B9" s="28"/>
      <c r="C9" s="28"/>
      <c r="D9" s="46"/>
      <c r="E9" s="323"/>
      <c r="F9" s="331"/>
      <c r="G9" s="38"/>
      <c r="H9" s="46"/>
      <c r="I9" s="323"/>
      <c r="J9" s="331"/>
      <c r="K9" s="38"/>
      <c r="L9" s="2"/>
    </row>
    <row r="10" spans="1:12" ht="12.75">
      <c r="A10" s="29"/>
      <c r="B10" s="28" t="s">
        <v>78</v>
      </c>
      <c r="C10" s="28"/>
      <c r="D10" s="45">
        <f>SUM(D7:D8)</f>
        <v>33879</v>
      </c>
      <c r="E10" s="322">
        <v>66756</v>
      </c>
      <c r="F10" s="332">
        <v>96917</v>
      </c>
      <c r="G10" s="39">
        <v>124636</v>
      </c>
      <c r="H10" s="45">
        <v>26476</v>
      </c>
      <c r="I10" s="322">
        <v>52926</v>
      </c>
      <c r="J10" s="332">
        <v>76380</v>
      </c>
      <c r="K10" s="39">
        <v>102074</v>
      </c>
      <c r="L10" s="2"/>
    </row>
    <row r="11" spans="1:12" ht="4.5" customHeight="1">
      <c r="A11" s="29"/>
      <c r="B11" s="28"/>
      <c r="C11" s="28"/>
      <c r="D11" s="45"/>
      <c r="E11" s="322"/>
      <c r="F11" s="331"/>
      <c r="G11" s="38"/>
      <c r="H11" s="45"/>
      <c r="I11" s="322"/>
      <c r="J11" s="331"/>
      <c r="K11" s="38"/>
      <c r="L11" s="2"/>
    </row>
    <row r="12" spans="1:12" ht="12.75">
      <c r="A12" s="29"/>
      <c r="B12" s="28"/>
      <c r="C12" s="28" t="s">
        <v>79</v>
      </c>
      <c r="D12" s="45">
        <v>1291</v>
      </c>
      <c r="E12" s="322">
        <v>2873</v>
      </c>
      <c r="F12" s="331">
        <v>4402</v>
      </c>
      <c r="G12" s="38">
        <v>5883</v>
      </c>
      <c r="H12" s="45">
        <v>1450</v>
      </c>
      <c r="I12" s="322">
        <v>3769</v>
      </c>
      <c r="J12" s="331">
        <v>6924</v>
      </c>
      <c r="K12" s="38">
        <v>9618</v>
      </c>
      <c r="L12" s="2"/>
    </row>
    <row r="13" spans="1:12" ht="12.75">
      <c r="A13" s="29"/>
      <c r="B13" s="28"/>
      <c r="C13" s="28" t="s">
        <v>80</v>
      </c>
      <c r="D13" s="46">
        <v>4096</v>
      </c>
      <c r="E13" s="323">
        <v>8214</v>
      </c>
      <c r="F13" s="331">
        <v>12400</v>
      </c>
      <c r="G13" s="38">
        <v>15781</v>
      </c>
      <c r="H13" s="46">
        <v>3211</v>
      </c>
      <c r="I13" s="323">
        <v>7246</v>
      </c>
      <c r="J13" s="331">
        <v>11952</v>
      </c>
      <c r="K13" s="38">
        <v>16007</v>
      </c>
      <c r="L13" s="2"/>
    </row>
    <row r="14" spans="1:12" ht="4.5" customHeight="1">
      <c r="A14" s="29"/>
      <c r="B14" s="28"/>
      <c r="C14" s="28"/>
      <c r="D14" s="46"/>
      <c r="E14" s="323"/>
      <c r="F14" s="331"/>
      <c r="G14" s="38"/>
      <c r="H14" s="46"/>
      <c r="I14" s="323"/>
      <c r="J14" s="331"/>
      <c r="K14" s="38"/>
      <c r="L14" s="2"/>
    </row>
    <row r="15" spans="1:12" ht="12.75">
      <c r="A15" s="29"/>
      <c r="B15" s="28" t="s">
        <v>81</v>
      </c>
      <c r="C15" s="28"/>
      <c r="D15" s="46">
        <f>SUM(D12:D13)</f>
        <v>5387</v>
      </c>
      <c r="E15" s="323">
        <v>11087</v>
      </c>
      <c r="F15" s="331">
        <v>16802</v>
      </c>
      <c r="G15" s="38">
        <v>21664</v>
      </c>
      <c r="H15" s="46">
        <v>4661</v>
      </c>
      <c r="I15" s="323">
        <v>11015</v>
      </c>
      <c r="J15" s="331">
        <v>18876</v>
      </c>
      <c r="K15" s="38">
        <v>25625</v>
      </c>
      <c r="L15" s="2"/>
    </row>
    <row r="16" spans="1:12" ht="4.5" customHeight="1">
      <c r="A16" s="29"/>
      <c r="B16" s="28"/>
      <c r="C16" s="28"/>
      <c r="D16" s="45"/>
      <c r="E16" s="322"/>
      <c r="F16" s="331"/>
      <c r="G16" s="38"/>
      <c r="H16" s="45"/>
      <c r="I16" s="322"/>
      <c r="J16" s="331"/>
      <c r="K16" s="38"/>
      <c r="L16" s="2"/>
    </row>
    <row r="17" spans="1:12" ht="12.75">
      <c r="A17" s="29"/>
      <c r="B17" s="28" t="s">
        <v>2</v>
      </c>
      <c r="C17" s="28"/>
      <c r="D17" s="46">
        <v>11982</v>
      </c>
      <c r="E17" s="323">
        <v>24623</v>
      </c>
      <c r="F17" s="331">
        <v>37418</v>
      </c>
      <c r="G17" s="40">
        <v>50976</v>
      </c>
      <c r="H17" s="46">
        <v>14907</v>
      </c>
      <c r="I17" s="323">
        <v>30650</v>
      </c>
      <c r="J17" s="331">
        <v>46822</v>
      </c>
      <c r="K17" s="40">
        <v>63743</v>
      </c>
      <c r="L17" s="2"/>
    </row>
    <row r="18" spans="1:12" ht="4.5" customHeight="1">
      <c r="A18" s="29"/>
      <c r="B18" s="28"/>
      <c r="C18" s="28"/>
      <c r="D18" s="45"/>
      <c r="E18" s="322"/>
      <c r="F18" s="331"/>
      <c r="G18" s="40"/>
      <c r="H18" s="45"/>
      <c r="I18" s="322"/>
      <c r="J18" s="331"/>
      <c r="K18" s="40"/>
      <c r="L18" s="2"/>
    </row>
    <row r="19" spans="1:12" ht="12.75">
      <c r="A19" s="29"/>
      <c r="B19" s="28" t="s">
        <v>82</v>
      </c>
      <c r="C19" s="28"/>
      <c r="D19" s="45">
        <v>851</v>
      </c>
      <c r="E19" s="322">
        <v>1601</v>
      </c>
      <c r="F19" s="331">
        <v>2207</v>
      </c>
      <c r="G19" s="40">
        <v>3678</v>
      </c>
      <c r="H19" s="45">
        <v>691</v>
      </c>
      <c r="I19" s="322">
        <v>1288</v>
      </c>
      <c r="J19" s="331">
        <v>2336</v>
      </c>
      <c r="K19" s="40">
        <v>4046</v>
      </c>
      <c r="L19" s="2"/>
    </row>
    <row r="20" spans="1:12" ht="4.5" customHeight="1">
      <c r="A20" s="29"/>
      <c r="B20" s="28"/>
      <c r="C20" s="28"/>
      <c r="D20" s="45"/>
      <c r="E20" s="322"/>
      <c r="F20" s="331"/>
      <c r="G20" s="40"/>
      <c r="H20" s="45"/>
      <c r="I20" s="322"/>
      <c r="J20" s="331"/>
      <c r="K20" s="40"/>
      <c r="L20" s="2"/>
    </row>
    <row r="21" spans="1:12" ht="12.75">
      <c r="A21" s="29"/>
      <c r="B21" s="28" t="s">
        <v>72</v>
      </c>
      <c r="C21" s="28"/>
      <c r="D21" s="46">
        <v>5921</v>
      </c>
      <c r="E21" s="323">
        <v>12731</v>
      </c>
      <c r="F21" s="331">
        <v>19084</v>
      </c>
      <c r="G21" s="38">
        <v>26996</v>
      </c>
      <c r="H21" s="46">
        <v>6173</v>
      </c>
      <c r="I21" s="323">
        <v>13812</v>
      </c>
      <c r="J21" s="331">
        <v>20964</v>
      </c>
      <c r="K21" s="38">
        <v>29909</v>
      </c>
      <c r="L21" s="2"/>
    </row>
    <row r="22" spans="1:12" ht="4.5" customHeight="1">
      <c r="A22" s="29"/>
      <c r="B22" s="28"/>
      <c r="C22" s="28"/>
      <c r="D22" s="45"/>
      <c r="E22" s="322"/>
      <c r="F22" s="331"/>
      <c r="G22" s="40"/>
      <c r="H22" s="45"/>
      <c r="I22" s="322"/>
      <c r="J22" s="331"/>
      <c r="K22" s="40"/>
      <c r="L22" s="2"/>
    </row>
    <row r="23" spans="1:12" ht="12.75">
      <c r="A23" s="29"/>
      <c r="B23" s="28" t="s">
        <v>83</v>
      </c>
      <c r="C23" s="28"/>
      <c r="D23" s="45">
        <v>84810</v>
      </c>
      <c r="E23" s="322">
        <v>170433</v>
      </c>
      <c r="F23" s="332">
        <v>252447</v>
      </c>
      <c r="G23" s="39">
        <v>334174</v>
      </c>
      <c r="H23" s="45">
        <v>79150</v>
      </c>
      <c r="I23" s="322">
        <v>162529</v>
      </c>
      <c r="J23" s="332">
        <v>244722</v>
      </c>
      <c r="K23" s="39">
        <v>331062</v>
      </c>
      <c r="L23" s="2"/>
    </row>
    <row r="24" spans="1:12" ht="4.5" customHeight="1">
      <c r="A24" s="29"/>
      <c r="B24" s="28"/>
      <c r="C24" s="28"/>
      <c r="D24" s="45"/>
      <c r="E24" s="322"/>
      <c r="F24" s="332"/>
      <c r="G24" s="39"/>
      <c r="H24" s="45"/>
      <c r="I24" s="322"/>
      <c r="J24" s="332"/>
      <c r="K24" s="39"/>
      <c r="L24" s="2"/>
    </row>
    <row r="25" spans="1:12" ht="12.75">
      <c r="A25" s="29"/>
      <c r="B25" s="28"/>
      <c r="C25" s="28" t="s">
        <v>202</v>
      </c>
      <c r="D25" s="45">
        <v>47908</v>
      </c>
      <c r="E25" s="322">
        <v>100294</v>
      </c>
      <c r="F25" s="332">
        <v>154173</v>
      </c>
      <c r="G25" s="39">
        <v>208193</v>
      </c>
      <c r="H25" s="45">
        <v>50646</v>
      </c>
      <c r="I25" s="322">
        <v>108046</v>
      </c>
      <c r="J25" s="332">
        <v>169124</v>
      </c>
      <c r="K25" s="39">
        <v>226176</v>
      </c>
      <c r="L25" s="2"/>
    </row>
    <row r="26" spans="1:12" ht="12.75">
      <c r="A26" s="29"/>
      <c r="B26" s="28"/>
      <c r="C26" s="28" t="s">
        <v>203</v>
      </c>
      <c r="D26" s="45">
        <v>7648</v>
      </c>
      <c r="E26" s="322">
        <v>15269</v>
      </c>
      <c r="F26" s="332">
        <v>23286</v>
      </c>
      <c r="G26" s="39">
        <v>31945</v>
      </c>
      <c r="H26" s="45">
        <v>8769</v>
      </c>
      <c r="I26" s="322">
        <v>17969</v>
      </c>
      <c r="J26" s="332">
        <v>28049</v>
      </c>
      <c r="K26" s="39">
        <v>38421</v>
      </c>
      <c r="L26" s="2"/>
    </row>
    <row r="27" spans="1:12" ht="12.75">
      <c r="A27" s="29"/>
      <c r="B27" s="28"/>
      <c r="C27" s="28" t="s">
        <v>82</v>
      </c>
      <c r="D27" s="45">
        <v>5085</v>
      </c>
      <c r="E27" s="322">
        <v>10560</v>
      </c>
      <c r="F27" s="332">
        <v>17951</v>
      </c>
      <c r="G27" s="39">
        <v>24549</v>
      </c>
      <c r="H27" s="45">
        <v>4554</v>
      </c>
      <c r="I27" s="322">
        <v>10011</v>
      </c>
      <c r="J27" s="332">
        <v>15777</v>
      </c>
      <c r="K27" s="39">
        <v>22653</v>
      </c>
      <c r="L27" s="2"/>
    </row>
    <row r="28" spans="1:12" ht="12.75">
      <c r="A28" s="29"/>
      <c r="B28" s="28"/>
      <c r="C28" s="28" t="s">
        <v>204</v>
      </c>
      <c r="D28" s="45">
        <v>187</v>
      </c>
      <c r="E28" s="322">
        <v>362</v>
      </c>
      <c r="F28" s="332">
        <v>597</v>
      </c>
      <c r="G28" s="39">
        <v>820</v>
      </c>
      <c r="H28" s="45">
        <v>160</v>
      </c>
      <c r="I28" s="322">
        <v>347</v>
      </c>
      <c r="J28" s="332">
        <v>584</v>
      </c>
      <c r="K28" s="39">
        <v>819</v>
      </c>
      <c r="L28" s="2"/>
    </row>
    <row r="29" spans="1:12" ht="12.75" customHeight="1">
      <c r="A29" s="29"/>
      <c r="B29" s="28"/>
      <c r="C29" s="28" t="s">
        <v>72</v>
      </c>
      <c r="D29" s="45">
        <v>496</v>
      </c>
      <c r="E29" s="322">
        <v>999</v>
      </c>
      <c r="F29" s="331">
        <v>1271</v>
      </c>
      <c r="G29" s="40">
        <v>1757</v>
      </c>
      <c r="H29" s="45">
        <v>323</v>
      </c>
      <c r="I29" s="322">
        <v>1025</v>
      </c>
      <c r="J29" s="331">
        <v>1148</v>
      </c>
      <c r="K29" s="40">
        <v>1566</v>
      </c>
      <c r="L29" s="2"/>
    </row>
    <row r="30" spans="1:12" ht="12.75">
      <c r="A30" s="52"/>
      <c r="B30" s="53" t="s">
        <v>84</v>
      </c>
      <c r="C30" s="53"/>
      <c r="D30" s="54">
        <f>SUM(D25:D29)</f>
        <v>61324</v>
      </c>
      <c r="E30" s="324">
        <v>127484</v>
      </c>
      <c r="F30" s="333">
        <v>197278</v>
      </c>
      <c r="G30" s="55">
        <v>267264</v>
      </c>
      <c r="H30" s="54">
        <f>SUM(H25:H29)</f>
        <v>64452</v>
      </c>
      <c r="I30" s="324">
        <v>137398</v>
      </c>
      <c r="J30" s="333">
        <v>214682</v>
      </c>
      <c r="K30" s="55">
        <v>289635</v>
      </c>
      <c r="L30" s="2"/>
    </row>
    <row r="31" spans="1:12" ht="4.5" customHeight="1">
      <c r="A31" s="29"/>
      <c r="B31" s="28"/>
      <c r="C31" s="28"/>
      <c r="D31" s="45"/>
      <c r="E31" s="322"/>
      <c r="F31" s="331"/>
      <c r="G31" s="38"/>
      <c r="H31" s="45"/>
      <c r="I31" s="322"/>
      <c r="J31" s="331"/>
      <c r="K31" s="38"/>
      <c r="L31" s="2"/>
    </row>
    <row r="32" spans="1:12" s="6" customFormat="1" ht="12.75">
      <c r="A32" s="27" t="s">
        <v>3</v>
      </c>
      <c r="B32" s="30"/>
      <c r="C32" s="30"/>
      <c r="D32" s="47">
        <f>D23+D30</f>
        <v>146134</v>
      </c>
      <c r="E32" s="325">
        <v>297917</v>
      </c>
      <c r="F32" s="334">
        <v>449725</v>
      </c>
      <c r="G32" s="41">
        <v>601438</v>
      </c>
      <c r="H32" s="47">
        <v>143602</v>
      </c>
      <c r="I32" s="325">
        <v>299927</v>
      </c>
      <c r="J32" s="334">
        <v>459404</v>
      </c>
      <c r="K32" s="41">
        <v>620697</v>
      </c>
      <c r="L32" s="5"/>
    </row>
    <row r="33" spans="1:12" ht="4.5" customHeight="1">
      <c r="A33" s="29"/>
      <c r="B33" s="28"/>
      <c r="C33" s="28"/>
      <c r="D33" s="46"/>
      <c r="E33" s="323"/>
      <c r="F33" s="331"/>
      <c r="G33" s="38"/>
      <c r="H33" s="46"/>
      <c r="I33" s="323"/>
      <c r="J33" s="331"/>
      <c r="K33" s="38"/>
      <c r="L33" s="2"/>
    </row>
    <row r="34" spans="1:12" ht="12.75">
      <c r="A34" s="48"/>
      <c r="B34" s="49" t="s">
        <v>71</v>
      </c>
      <c r="C34" s="49"/>
      <c r="D34" s="56">
        <v>-22428</v>
      </c>
      <c r="E34" s="326">
        <v>-45899</v>
      </c>
      <c r="F34" s="335">
        <v>-71056</v>
      </c>
      <c r="G34" s="57">
        <v>-109497</v>
      </c>
      <c r="H34" s="56">
        <v>-21613</v>
      </c>
      <c r="I34" s="326">
        <v>-45215</v>
      </c>
      <c r="J34" s="335">
        <v>-67416</v>
      </c>
      <c r="K34" s="57">
        <v>-92783</v>
      </c>
      <c r="L34" s="2"/>
    </row>
    <row r="35" spans="1:12" ht="12.75">
      <c r="A35" s="29"/>
      <c r="B35" s="28" t="s">
        <v>4</v>
      </c>
      <c r="C35" s="28"/>
      <c r="D35" s="45">
        <v>-36601</v>
      </c>
      <c r="E35" s="322">
        <v>-68442</v>
      </c>
      <c r="F35" s="331">
        <v>-100680</v>
      </c>
      <c r="G35" s="38">
        <v>-137666</v>
      </c>
      <c r="H35" s="45">
        <v>-27333</v>
      </c>
      <c r="I35" s="322">
        <v>-56026</v>
      </c>
      <c r="J35" s="331">
        <v>-84721</v>
      </c>
      <c r="K35" s="38">
        <v>-114686</v>
      </c>
      <c r="L35" s="2"/>
    </row>
    <row r="36" spans="1:12" ht="12.75">
      <c r="A36" s="29"/>
      <c r="B36" s="28" t="s">
        <v>5</v>
      </c>
      <c r="C36" s="28"/>
      <c r="D36" s="45">
        <v>-20793</v>
      </c>
      <c r="E36" s="322">
        <v>-42932</v>
      </c>
      <c r="F36" s="331">
        <v>-66058</v>
      </c>
      <c r="G36" s="38">
        <v>-87580</v>
      </c>
      <c r="H36" s="45">
        <v>-20932</v>
      </c>
      <c r="I36" s="322">
        <v>-45360</v>
      </c>
      <c r="J36" s="331">
        <v>-68280</v>
      </c>
      <c r="K36" s="38">
        <v>-89097</v>
      </c>
      <c r="L36" s="2"/>
    </row>
    <row r="37" spans="1:12" ht="12.75">
      <c r="A37" s="29"/>
      <c r="B37" s="28" t="s">
        <v>6</v>
      </c>
      <c r="C37" s="28"/>
      <c r="D37" s="45">
        <v>-8301</v>
      </c>
      <c r="E37" s="322">
        <v>-17484</v>
      </c>
      <c r="F37" s="331">
        <v>-29652</v>
      </c>
      <c r="G37" s="38">
        <v>-40971</v>
      </c>
      <c r="H37" s="45">
        <v>-7868</v>
      </c>
      <c r="I37" s="322">
        <v>-15782</v>
      </c>
      <c r="J37" s="331">
        <v>-25429</v>
      </c>
      <c r="K37" s="38">
        <v>-37221</v>
      </c>
      <c r="L37" s="2"/>
    </row>
    <row r="38" spans="1:12" ht="12.75">
      <c r="A38" s="52"/>
      <c r="B38" s="53" t="s">
        <v>7</v>
      </c>
      <c r="C38" s="53"/>
      <c r="D38" s="58">
        <v>-31422</v>
      </c>
      <c r="E38" s="327">
        <v>-65532</v>
      </c>
      <c r="F38" s="333">
        <v>-100075</v>
      </c>
      <c r="G38" s="55">
        <v>-140460</v>
      </c>
      <c r="H38" s="58">
        <v>-34062</v>
      </c>
      <c r="I38" s="327">
        <v>-69464</v>
      </c>
      <c r="J38" s="333">
        <v>-106843</v>
      </c>
      <c r="K38" s="55">
        <v>-151746</v>
      </c>
      <c r="L38" s="2"/>
    </row>
    <row r="39" spans="1:12" ht="4.5" customHeight="1">
      <c r="A39" s="29"/>
      <c r="B39" s="28"/>
      <c r="C39" s="28"/>
      <c r="D39" s="46"/>
      <c r="E39" s="323"/>
      <c r="F39" s="331"/>
      <c r="G39" s="38"/>
      <c r="H39" s="46"/>
      <c r="I39" s="323"/>
      <c r="J39" s="331"/>
      <c r="K39" s="38"/>
      <c r="L39" s="2"/>
    </row>
    <row r="40" spans="1:12" s="6" customFormat="1" ht="12.75">
      <c r="A40" s="27" t="s">
        <v>8</v>
      </c>
      <c r="B40" s="30"/>
      <c r="C40" s="30"/>
      <c r="D40" s="47">
        <f>SUM(D34:D38)</f>
        <v>-119545</v>
      </c>
      <c r="E40" s="325">
        <v>-240289</v>
      </c>
      <c r="F40" s="334">
        <v>-367521</v>
      </c>
      <c r="G40" s="41">
        <v>-516174</v>
      </c>
      <c r="H40" s="47">
        <v>-111808</v>
      </c>
      <c r="I40" s="325">
        <v>-231847</v>
      </c>
      <c r="J40" s="334">
        <v>-352689</v>
      </c>
      <c r="K40" s="41">
        <v>-485533</v>
      </c>
      <c r="L40" s="5"/>
    </row>
    <row r="41" spans="1:12" ht="4.5" customHeight="1">
      <c r="A41" s="29"/>
      <c r="B41" s="28"/>
      <c r="C41" s="28"/>
      <c r="D41" s="46"/>
      <c r="E41" s="323"/>
      <c r="F41" s="331"/>
      <c r="G41" s="38"/>
      <c r="H41" s="46"/>
      <c r="I41" s="323"/>
      <c r="J41" s="331"/>
      <c r="K41" s="38"/>
      <c r="L41" s="2"/>
    </row>
    <row r="42" spans="1:12" s="6" customFormat="1" ht="12.75">
      <c r="A42" s="59" t="s">
        <v>9</v>
      </c>
      <c r="B42" s="60"/>
      <c r="C42" s="60"/>
      <c r="D42" s="61">
        <f>D32+D40</f>
        <v>26589</v>
      </c>
      <c r="E42" s="328">
        <v>57628</v>
      </c>
      <c r="F42" s="336">
        <v>82204</v>
      </c>
      <c r="G42" s="62">
        <v>85264</v>
      </c>
      <c r="H42" s="61">
        <v>31794</v>
      </c>
      <c r="I42" s="328">
        <v>68080</v>
      </c>
      <c r="J42" s="336">
        <v>106715</v>
      </c>
      <c r="K42" s="62">
        <v>135164</v>
      </c>
      <c r="L42" s="5"/>
    </row>
    <row r="43" spans="1:12" ht="4.5" customHeight="1">
      <c r="A43" s="52"/>
      <c r="B43" s="53"/>
      <c r="C43" s="53"/>
      <c r="D43" s="58"/>
      <c r="E43" s="327"/>
      <c r="F43" s="333"/>
      <c r="G43" s="55"/>
      <c r="H43" s="58"/>
      <c r="I43" s="327"/>
      <c r="J43" s="333"/>
      <c r="K43" s="55"/>
      <c r="L43" s="2"/>
    </row>
    <row r="44" spans="1:12" ht="12.75">
      <c r="A44" s="29"/>
      <c r="B44" s="28" t="s">
        <v>10</v>
      </c>
      <c r="C44" s="28"/>
      <c r="D44" s="45">
        <v>-8110</v>
      </c>
      <c r="E44" s="322">
        <v>-17655</v>
      </c>
      <c r="F44" s="331">
        <v>-27070</v>
      </c>
      <c r="G44" s="38">
        <v>-36146</v>
      </c>
      <c r="H44" s="45">
        <v>-7514</v>
      </c>
      <c r="I44" s="322">
        <v>-15099</v>
      </c>
      <c r="J44" s="331">
        <v>-23504</v>
      </c>
      <c r="K44" s="38">
        <v>-31288</v>
      </c>
      <c r="L44" s="2"/>
    </row>
    <row r="45" spans="1:12" ht="4.5" customHeight="1">
      <c r="A45" s="29"/>
      <c r="B45" s="28"/>
      <c r="C45" s="28"/>
      <c r="D45" s="45"/>
      <c r="E45" s="322"/>
      <c r="F45" s="331"/>
      <c r="G45" s="38"/>
      <c r="H45" s="45"/>
      <c r="I45" s="322"/>
      <c r="J45" s="331"/>
      <c r="K45" s="38"/>
      <c r="L45" s="2"/>
    </row>
    <row r="46" spans="1:12" ht="12.75" customHeight="1">
      <c r="A46" s="29"/>
      <c r="B46" s="28" t="s">
        <v>240</v>
      </c>
      <c r="C46" s="28"/>
      <c r="D46" s="45"/>
      <c r="E46" s="322"/>
      <c r="F46" s="331"/>
      <c r="G46" s="38">
        <v>1896</v>
      </c>
      <c r="H46" s="45"/>
      <c r="I46" s="322"/>
      <c r="J46" s="331"/>
      <c r="K46" s="38">
        <v>330</v>
      </c>
      <c r="L46" s="2"/>
    </row>
    <row r="47" spans="1:12" ht="12.75">
      <c r="A47" s="29"/>
      <c r="B47" s="28" t="s">
        <v>11</v>
      </c>
      <c r="C47" s="28"/>
      <c r="D47" s="46">
        <v>1184</v>
      </c>
      <c r="E47" s="323">
        <v>2099</v>
      </c>
      <c r="F47" s="331">
        <v>2064</v>
      </c>
      <c r="G47" s="38"/>
      <c r="H47" s="46">
        <v>-237</v>
      </c>
      <c r="I47" s="323">
        <v>207</v>
      </c>
      <c r="J47" s="331">
        <v>18</v>
      </c>
      <c r="K47" s="38"/>
      <c r="L47" s="2"/>
    </row>
    <row r="48" spans="1:12" ht="4.5" customHeight="1">
      <c r="A48" s="48"/>
      <c r="B48" s="49"/>
      <c r="C48" s="49"/>
      <c r="D48" s="63"/>
      <c r="E48" s="329"/>
      <c r="F48" s="335"/>
      <c r="G48" s="57"/>
      <c r="H48" s="63"/>
      <c r="I48" s="329"/>
      <c r="J48" s="335"/>
      <c r="K48" s="57"/>
      <c r="L48" s="2"/>
    </row>
    <row r="49" spans="1:12" ht="12.75">
      <c r="A49" s="29" t="s">
        <v>12</v>
      </c>
      <c r="B49" s="28"/>
      <c r="C49" s="28"/>
      <c r="D49" s="45">
        <f>SUM(D42:D47)</f>
        <v>19663</v>
      </c>
      <c r="E49" s="322">
        <v>42072</v>
      </c>
      <c r="F49" s="331">
        <v>57198</v>
      </c>
      <c r="G49" s="38">
        <v>51014</v>
      </c>
      <c r="H49" s="45">
        <v>24043</v>
      </c>
      <c r="I49" s="322">
        <v>53188</v>
      </c>
      <c r="J49" s="331">
        <v>83229</v>
      </c>
      <c r="K49" s="38">
        <v>104206</v>
      </c>
      <c r="L49" s="2"/>
    </row>
    <row r="50" spans="1:12" ht="4.5" customHeight="1">
      <c r="A50" s="29"/>
      <c r="B50" s="28"/>
      <c r="C50" s="28"/>
      <c r="D50" s="46"/>
      <c r="E50" s="323"/>
      <c r="F50" s="331"/>
      <c r="G50" s="38"/>
      <c r="H50" s="46"/>
      <c r="I50" s="323"/>
      <c r="J50" s="331"/>
      <c r="K50" s="38"/>
      <c r="L50" s="2"/>
    </row>
    <row r="51" spans="1:12" ht="12.75">
      <c r="A51" s="52"/>
      <c r="B51" s="53" t="s">
        <v>13</v>
      </c>
      <c r="C51" s="53"/>
      <c r="D51" s="58">
        <v>-3196</v>
      </c>
      <c r="E51" s="327">
        <v>-7035</v>
      </c>
      <c r="F51" s="333">
        <v>-9903</v>
      </c>
      <c r="G51" s="55">
        <v>-7687</v>
      </c>
      <c r="H51" s="58">
        <v>-3822</v>
      </c>
      <c r="I51" s="327">
        <v>-6661</v>
      </c>
      <c r="J51" s="333">
        <v>-9812</v>
      </c>
      <c r="K51" s="55">
        <v>-13732</v>
      </c>
      <c r="L51" s="2"/>
    </row>
    <row r="52" spans="1:12" ht="4.5" customHeight="1">
      <c r="A52" s="29"/>
      <c r="B52" s="28"/>
      <c r="C52" s="28"/>
      <c r="D52" s="46"/>
      <c r="E52" s="323"/>
      <c r="F52" s="331"/>
      <c r="G52" s="38"/>
      <c r="H52" s="46"/>
      <c r="I52" s="323"/>
      <c r="J52" s="331"/>
      <c r="K52" s="38"/>
      <c r="L52" s="2"/>
    </row>
    <row r="53" spans="1:12" ht="12.75">
      <c r="A53" s="29" t="s">
        <v>14</v>
      </c>
      <c r="B53" s="28"/>
      <c r="C53" s="28"/>
      <c r="D53" s="45">
        <f>SUM(D49:D51)</f>
        <v>16467</v>
      </c>
      <c r="E53" s="322">
        <v>35037</v>
      </c>
      <c r="F53" s="331">
        <v>47295</v>
      </c>
      <c r="G53" s="38">
        <v>43327</v>
      </c>
      <c r="H53" s="45">
        <v>20221</v>
      </c>
      <c r="I53" s="322">
        <v>46527</v>
      </c>
      <c r="J53" s="331">
        <v>73417</v>
      </c>
      <c r="K53" s="38">
        <v>90474</v>
      </c>
      <c r="L53" s="2"/>
    </row>
    <row r="54" spans="1:12" ht="4.5" customHeight="1">
      <c r="A54" s="29"/>
      <c r="B54" s="28"/>
      <c r="C54" s="28"/>
      <c r="D54" s="46"/>
      <c r="E54" s="323"/>
      <c r="F54" s="331"/>
      <c r="G54" s="38"/>
      <c r="H54" s="46"/>
      <c r="I54" s="323"/>
      <c r="J54" s="331"/>
      <c r="K54" s="38"/>
      <c r="L54" s="2"/>
    </row>
    <row r="55" spans="1:12" ht="12.75">
      <c r="A55" s="29"/>
      <c r="B55" s="28" t="s">
        <v>15</v>
      </c>
      <c r="C55" s="28"/>
      <c r="D55" s="46">
        <v>-2390</v>
      </c>
      <c r="E55" s="323">
        <v>-4747</v>
      </c>
      <c r="F55" s="331">
        <v>-6200</v>
      </c>
      <c r="G55" s="38">
        <v>8686</v>
      </c>
      <c r="H55" s="46">
        <v>-2265</v>
      </c>
      <c r="I55" s="323">
        <v>-5151</v>
      </c>
      <c r="J55" s="331">
        <v>-8436</v>
      </c>
      <c r="K55" s="38">
        <v>10346</v>
      </c>
      <c r="L55" s="2"/>
    </row>
    <row r="56" spans="1:12" ht="4.5" customHeight="1">
      <c r="A56" s="48"/>
      <c r="B56" s="49"/>
      <c r="C56" s="49"/>
      <c r="D56" s="63"/>
      <c r="E56" s="329"/>
      <c r="F56" s="335"/>
      <c r="G56" s="57"/>
      <c r="H56" s="63"/>
      <c r="I56" s="329"/>
      <c r="J56" s="335"/>
      <c r="K56" s="57"/>
      <c r="L56" s="2"/>
    </row>
    <row r="57" spans="1:19" s="6" customFormat="1" ht="13.5" thickBot="1">
      <c r="A57" s="65" t="s">
        <v>16</v>
      </c>
      <c r="B57" s="66"/>
      <c r="C57" s="66"/>
      <c r="D57" s="67">
        <f>SUM(D53:D55)</f>
        <v>14077</v>
      </c>
      <c r="E57" s="330">
        <v>30290</v>
      </c>
      <c r="F57" s="337">
        <v>41095</v>
      </c>
      <c r="G57" s="68">
        <v>34641</v>
      </c>
      <c r="H57" s="67">
        <v>17956</v>
      </c>
      <c r="I57" s="330">
        <v>41376</v>
      </c>
      <c r="J57" s="337">
        <v>64981</v>
      </c>
      <c r="K57" s="68">
        <v>80128</v>
      </c>
      <c r="L57" s="5"/>
      <c r="N57"/>
      <c r="O57"/>
      <c r="P57"/>
      <c r="Q57"/>
      <c r="R57"/>
      <c r="S57"/>
    </row>
    <row r="58" spans="1:11" ht="4.5" customHeight="1" thickTop="1">
      <c r="A58" s="24"/>
      <c r="B58" s="24"/>
      <c r="C58" s="24"/>
      <c r="D58" s="42"/>
      <c r="E58" s="42"/>
      <c r="F58" s="64"/>
      <c r="G58" s="64"/>
      <c r="H58" s="42"/>
      <c r="I58" s="42"/>
      <c r="J58" s="64"/>
      <c r="K58" s="64"/>
    </row>
    <row r="59" spans="1:11" ht="19.5" customHeight="1">
      <c r="A59" s="25"/>
      <c r="B59" s="24"/>
      <c r="C59" s="24"/>
      <c r="D59" s="1"/>
      <c r="E59" s="1"/>
      <c r="F59" s="1"/>
      <c r="G59" s="1"/>
      <c r="H59" s="1"/>
      <c r="I59" s="1"/>
      <c r="J59" s="1"/>
      <c r="K59" s="1"/>
    </row>
    <row r="60" spans="1:3" ht="12.75">
      <c r="A60" s="25"/>
      <c r="B60" s="24"/>
      <c r="C60" s="24"/>
    </row>
    <row r="61" spans="1:3" ht="12.75">
      <c r="A61" s="25"/>
      <c r="B61" s="24"/>
      <c r="C61" s="24"/>
    </row>
    <row r="62" spans="1:3" ht="12.75">
      <c r="A62" s="25"/>
      <c r="B62" s="24"/>
      <c r="C62" s="24"/>
    </row>
    <row r="63" spans="1:3" ht="12.75">
      <c r="A63" s="25"/>
      <c r="B63" s="24"/>
      <c r="C63" s="24"/>
    </row>
    <row r="64" spans="1:3" ht="12.75">
      <c r="A64" s="25"/>
      <c r="B64" s="24"/>
      <c r="C64" s="24"/>
    </row>
    <row r="65" spans="1:3" ht="12.75">
      <c r="A65" s="25"/>
      <c r="B65" s="24"/>
      <c r="C65" s="24"/>
    </row>
    <row r="66" spans="1:3" ht="12.75">
      <c r="A66" s="25"/>
      <c r="B66" s="24"/>
      <c r="C66" s="24"/>
    </row>
    <row r="67" spans="1:3" ht="12.75">
      <c r="A67" s="25"/>
      <c r="B67" s="24"/>
      <c r="C67" s="24"/>
    </row>
    <row r="68" spans="1:3" ht="12.75">
      <c r="A68" s="25"/>
      <c r="B68" s="24"/>
      <c r="C68" s="24"/>
    </row>
    <row r="69" spans="1:3" ht="12.75">
      <c r="A69" s="25"/>
      <c r="B69" s="24"/>
      <c r="C69" s="24"/>
    </row>
    <row r="70" spans="1:3" ht="12.75">
      <c r="A70" s="25"/>
      <c r="B70" s="24"/>
      <c r="C70" s="24"/>
    </row>
    <row r="71" spans="1:3" ht="12.75">
      <c r="A71" s="25"/>
      <c r="B71" s="24"/>
      <c r="C71" s="24"/>
    </row>
    <row r="72" spans="1:3" ht="12.75">
      <c r="A72" s="25"/>
      <c r="B72" s="24"/>
      <c r="C72" s="24"/>
    </row>
    <row r="73" spans="1:3" ht="12.75">
      <c r="A73" s="25"/>
      <c r="B73" s="24"/>
      <c r="C73" s="24"/>
    </row>
    <row r="74" spans="1:3" ht="12.75">
      <c r="A74" s="25"/>
      <c r="B74" s="24"/>
      <c r="C74" s="24"/>
    </row>
    <row r="75" spans="1:3" ht="12.75">
      <c r="A75" s="25"/>
      <c r="B75" s="24"/>
      <c r="C75" s="24"/>
    </row>
    <row r="76" spans="1:3" ht="12.75">
      <c r="A76" s="25"/>
      <c r="B76" s="24"/>
      <c r="C76" s="24"/>
    </row>
    <row r="77" spans="1:3" ht="12.75">
      <c r="A77" s="25"/>
      <c r="B77" s="24"/>
      <c r="C77" s="24"/>
    </row>
    <row r="78" spans="1:3" ht="12.75">
      <c r="A78" s="25"/>
      <c r="B78" s="24"/>
      <c r="C78" s="24"/>
    </row>
    <row r="79" spans="1:3" ht="12.75">
      <c r="A79" s="25"/>
      <c r="B79" s="24"/>
      <c r="C79" s="24"/>
    </row>
    <row r="80" spans="1:3" ht="12.75">
      <c r="A80" s="25"/>
      <c r="B80" s="24"/>
      <c r="C80" s="24"/>
    </row>
    <row r="81" spans="1:3" ht="12.75">
      <c r="A81" s="25"/>
      <c r="B81" s="24"/>
      <c r="C81" s="24"/>
    </row>
    <row r="82" spans="1:3" ht="12.75">
      <c r="A82" s="25"/>
      <c r="B82" s="24"/>
      <c r="C82" s="24"/>
    </row>
    <row r="83" spans="1:3" ht="12.75">
      <c r="A83" s="25"/>
      <c r="B83" s="24"/>
      <c r="C83" s="24"/>
    </row>
    <row r="84" spans="1:3" ht="12.75">
      <c r="A84" s="25"/>
      <c r="B84" s="24"/>
      <c r="C84" s="24"/>
    </row>
    <row r="85" spans="1:3" ht="12.75">
      <c r="A85" s="25"/>
      <c r="B85" s="24"/>
      <c r="C85" s="24"/>
    </row>
    <row r="86" spans="1:3" ht="12.75">
      <c r="A86" s="25"/>
      <c r="B86" s="24"/>
      <c r="C86" s="24"/>
    </row>
    <row r="87" spans="1:3" ht="12.75">
      <c r="A87" s="25"/>
      <c r="B87" s="24"/>
      <c r="C87" s="24"/>
    </row>
    <row r="88" spans="1:3" ht="12.75">
      <c r="A88" s="25"/>
      <c r="B88" s="24"/>
      <c r="C88" s="24"/>
    </row>
    <row r="89" spans="1:3" ht="12.75">
      <c r="A89" s="25"/>
      <c r="B89" s="24"/>
      <c r="C89" s="24"/>
    </row>
    <row r="90" spans="1:3" ht="12.75">
      <c r="A90" s="25"/>
      <c r="B90" s="24"/>
      <c r="C90" s="24"/>
    </row>
    <row r="91" spans="1:3" ht="12.75">
      <c r="A91" s="25"/>
      <c r="B91" s="24"/>
      <c r="C91" s="24"/>
    </row>
    <row r="92" spans="1:3" ht="12.75">
      <c r="A92" s="25"/>
      <c r="B92" s="24"/>
      <c r="C92" s="24"/>
    </row>
    <row r="93" spans="1:3" ht="12.75">
      <c r="A93" s="25"/>
      <c r="B93" s="24"/>
      <c r="C93" s="24"/>
    </row>
    <row r="94" spans="1:3" ht="12.75">
      <c r="A94" s="25"/>
      <c r="B94" s="24"/>
      <c r="C94" s="24"/>
    </row>
    <row r="95" spans="1:3" ht="12.75">
      <c r="A95" s="25"/>
      <c r="B95" s="24"/>
      <c r="C95" s="24"/>
    </row>
    <row r="96" spans="1:3" ht="12.75">
      <c r="A96" s="25"/>
      <c r="B96" s="24"/>
      <c r="C96" s="24"/>
    </row>
    <row r="97" spans="1:3" ht="12.75">
      <c r="A97" s="25"/>
      <c r="B97" s="24"/>
      <c r="C97" s="24"/>
    </row>
    <row r="98" spans="1:3" ht="12.75">
      <c r="A98" s="25"/>
      <c r="B98" s="24"/>
      <c r="C98" s="24"/>
    </row>
    <row r="99" spans="1:3" ht="12.75">
      <c r="A99" s="25"/>
      <c r="B99" s="24"/>
      <c r="C99" s="24"/>
    </row>
    <row r="100" spans="1:3" ht="12.75">
      <c r="A100" s="25"/>
      <c r="B100" s="24"/>
      <c r="C100" s="24"/>
    </row>
    <row r="101" spans="1:3" ht="12.75">
      <c r="A101" s="25"/>
      <c r="B101" s="24"/>
      <c r="C101" s="24"/>
    </row>
    <row r="102" spans="1:3" ht="12.75">
      <c r="A102" s="25"/>
      <c r="B102" s="24"/>
      <c r="C102" s="24"/>
    </row>
    <row r="103" spans="1:3" ht="12.75">
      <c r="A103" s="25"/>
      <c r="B103" s="24"/>
      <c r="C103" s="24"/>
    </row>
    <row r="104" spans="1:3" ht="12.75">
      <c r="A104" s="25"/>
      <c r="B104" s="24"/>
      <c r="C104" s="24"/>
    </row>
    <row r="105" spans="1:3" ht="12.75">
      <c r="A105" s="25"/>
      <c r="B105" s="24"/>
      <c r="C105" s="24"/>
    </row>
    <row r="106" spans="1:3" ht="12.75">
      <c r="A106" s="25"/>
      <c r="B106" s="24"/>
      <c r="C106" s="24"/>
    </row>
    <row r="107" spans="1:3" ht="12.75">
      <c r="A107" s="25"/>
      <c r="B107" s="24"/>
      <c r="C107" s="24"/>
    </row>
    <row r="108" spans="1:3" ht="12.75">
      <c r="A108" s="25"/>
      <c r="B108" s="24"/>
      <c r="C108" s="24"/>
    </row>
    <row r="109" spans="1:3" ht="12.75">
      <c r="A109" s="25"/>
      <c r="B109" s="24"/>
      <c r="C109" s="24"/>
    </row>
    <row r="110" spans="1:3" ht="12.75">
      <c r="A110" s="25"/>
      <c r="B110" s="24"/>
      <c r="C110" s="24"/>
    </row>
    <row r="111" spans="1:3" ht="12.75">
      <c r="A111" s="25"/>
      <c r="B111" s="24"/>
      <c r="C111" s="24"/>
    </row>
    <row r="112" spans="1:3" ht="12.75">
      <c r="A112" s="25"/>
      <c r="B112" s="24"/>
      <c r="C112" s="24"/>
    </row>
    <row r="113" spans="1:3" ht="12.75">
      <c r="A113" s="25"/>
      <c r="B113" s="24"/>
      <c r="C113" s="24"/>
    </row>
    <row r="114" spans="1:3" ht="12.75">
      <c r="A114" s="25"/>
      <c r="B114" s="24"/>
      <c r="C114" s="24"/>
    </row>
    <row r="115" spans="1:3" ht="12.75">
      <c r="A115" s="25"/>
      <c r="B115" s="24"/>
      <c r="C115" s="24"/>
    </row>
    <row r="116" spans="1:3" ht="12.75">
      <c r="A116" s="25"/>
      <c r="B116" s="24"/>
      <c r="C116" s="24"/>
    </row>
    <row r="117" spans="1:3" ht="12.75">
      <c r="A117" s="25"/>
      <c r="B117" s="24"/>
      <c r="C117" s="24"/>
    </row>
    <row r="118" spans="1:3" ht="12.75">
      <c r="A118" s="25"/>
      <c r="B118" s="24"/>
      <c r="C118" s="24"/>
    </row>
    <row r="119" spans="1:3" ht="12.75">
      <c r="A119" s="25"/>
      <c r="B119" s="24"/>
      <c r="C119" s="24"/>
    </row>
    <row r="120" spans="1:3" ht="12.75">
      <c r="A120" s="25"/>
      <c r="B120" s="24"/>
      <c r="C120" s="24"/>
    </row>
    <row r="121" spans="1:3" ht="12.75">
      <c r="A121" s="25"/>
      <c r="B121" s="24"/>
      <c r="C121" s="24"/>
    </row>
    <row r="122" spans="1:3" ht="12.75">
      <c r="A122" s="25"/>
      <c r="B122" s="24"/>
      <c r="C122" s="24"/>
    </row>
    <row r="123" spans="1:3" ht="12.75">
      <c r="A123" s="25"/>
      <c r="B123" s="24"/>
      <c r="C123" s="24"/>
    </row>
    <row r="124" spans="1:3" ht="12.75">
      <c r="A124" s="25"/>
      <c r="B124" s="24"/>
      <c r="C124" s="24"/>
    </row>
    <row r="125" spans="1:3" ht="12.75">
      <c r="A125" s="25"/>
      <c r="B125" s="24"/>
      <c r="C125" s="24"/>
    </row>
    <row r="126" spans="1:3" ht="12.75">
      <c r="A126" s="25"/>
      <c r="B126" s="24"/>
      <c r="C126" s="24"/>
    </row>
    <row r="127" spans="1:3" ht="12.75">
      <c r="A127" s="25"/>
      <c r="B127" s="24"/>
      <c r="C127" s="24"/>
    </row>
    <row r="128" spans="1:3" ht="12.75">
      <c r="A128" s="25"/>
      <c r="B128" s="24"/>
      <c r="C128" s="24"/>
    </row>
    <row r="129" spans="1:3" ht="12.75">
      <c r="A129" s="25"/>
      <c r="B129" s="24"/>
      <c r="C129" s="24"/>
    </row>
    <row r="130" spans="1:3" ht="12.75">
      <c r="A130" s="25"/>
      <c r="B130" s="24"/>
      <c r="C130" s="24"/>
    </row>
    <row r="131" spans="1:3" ht="12.75">
      <c r="A131" s="25"/>
      <c r="B131" s="24"/>
      <c r="C131" s="24"/>
    </row>
    <row r="132" spans="1:3" ht="12.75">
      <c r="A132" s="25"/>
      <c r="B132" s="24"/>
      <c r="C132" s="24"/>
    </row>
    <row r="133" spans="1:3" ht="12.75">
      <c r="A133" s="25"/>
      <c r="B133" s="24"/>
      <c r="C133" s="24"/>
    </row>
    <row r="134" spans="1:3" ht="12.75">
      <c r="A134" s="25"/>
      <c r="B134" s="24"/>
      <c r="C134" s="24"/>
    </row>
    <row r="135" spans="1:3" ht="12.75">
      <c r="A135" s="25"/>
      <c r="B135" s="24"/>
      <c r="C135" s="24"/>
    </row>
    <row r="136" spans="1:3" ht="12.75">
      <c r="A136" s="25"/>
      <c r="B136" s="24"/>
      <c r="C136" s="24"/>
    </row>
    <row r="137" spans="1:3" ht="12.75">
      <c r="A137" s="25"/>
      <c r="B137" s="24"/>
      <c r="C137" s="24"/>
    </row>
    <row r="138" spans="1:3" ht="12.75">
      <c r="A138" s="25"/>
      <c r="B138" s="24"/>
      <c r="C138" s="24"/>
    </row>
    <row r="139" spans="1:3" ht="12.75">
      <c r="A139" s="25"/>
      <c r="B139" s="24"/>
      <c r="C139" s="24"/>
    </row>
    <row r="140" spans="1:3" ht="12.75">
      <c r="A140" s="25"/>
      <c r="B140" s="24"/>
      <c r="C140" s="24"/>
    </row>
    <row r="141" spans="1:3" ht="12.75">
      <c r="A141" s="25"/>
      <c r="B141" s="24"/>
      <c r="C141" s="24"/>
    </row>
    <row r="142" spans="1:3" ht="12.75">
      <c r="A142" s="25"/>
      <c r="B142" s="24"/>
      <c r="C142" s="24"/>
    </row>
    <row r="143" spans="1:3" ht="12.75">
      <c r="A143" s="25"/>
      <c r="B143" s="24"/>
      <c r="C143" s="24"/>
    </row>
    <row r="144" spans="1:3" ht="12.75">
      <c r="A144" s="25"/>
      <c r="B144" s="24"/>
      <c r="C144" s="24"/>
    </row>
    <row r="145" spans="1:3" ht="12.75">
      <c r="A145" s="25"/>
      <c r="B145" s="24"/>
      <c r="C145" s="24"/>
    </row>
    <row r="146" spans="1:3" ht="12.75">
      <c r="A146" s="25"/>
      <c r="B146" s="24"/>
      <c r="C146" s="24"/>
    </row>
    <row r="147" spans="1:3" ht="12.75">
      <c r="A147" s="25"/>
      <c r="B147" s="24"/>
      <c r="C147" s="24"/>
    </row>
    <row r="148" spans="1:3" ht="12.75">
      <c r="A148" s="25"/>
      <c r="B148" s="24"/>
      <c r="C148" s="24"/>
    </row>
    <row r="149" spans="1:3" ht="12.75">
      <c r="A149" s="25"/>
      <c r="B149" s="24"/>
      <c r="C149" s="24"/>
    </row>
    <row r="150" spans="1:3" ht="12.75">
      <c r="A150" s="25"/>
      <c r="B150" s="24"/>
      <c r="C150" s="24"/>
    </row>
    <row r="151" spans="1:3" ht="12.75">
      <c r="A151" s="25"/>
      <c r="B151" s="24"/>
      <c r="C151" s="24"/>
    </row>
    <row r="152" spans="1:3" ht="12.75">
      <c r="A152" s="25"/>
      <c r="B152" s="24"/>
      <c r="C152" s="24"/>
    </row>
    <row r="153" spans="1:3" ht="12.75">
      <c r="A153" s="25"/>
      <c r="B153" s="24"/>
      <c r="C153" s="24"/>
    </row>
    <row r="154" spans="1:3" ht="12.75">
      <c r="A154" s="25"/>
      <c r="B154" s="24"/>
      <c r="C154" s="24"/>
    </row>
    <row r="155" spans="1:3" ht="12.75">
      <c r="A155" s="25"/>
      <c r="B155" s="24"/>
      <c r="C155" s="24"/>
    </row>
    <row r="156" spans="1:3" ht="12.75">
      <c r="A156" s="25"/>
      <c r="B156" s="24"/>
      <c r="C156" s="24"/>
    </row>
    <row r="157" spans="1:3" ht="12.75">
      <c r="A157" s="25"/>
      <c r="B157" s="24"/>
      <c r="C157" s="24"/>
    </row>
    <row r="158" spans="1:3" ht="12.75">
      <c r="A158" s="25"/>
      <c r="B158" s="24"/>
      <c r="C158" s="24"/>
    </row>
    <row r="159" spans="1:3" ht="12.75">
      <c r="A159" s="25"/>
      <c r="B159" s="24"/>
      <c r="C159" s="24"/>
    </row>
    <row r="160" spans="1:3" ht="12.75">
      <c r="A160" s="25"/>
      <c r="B160" s="24"/>
      <c r="C160" s="24"/>
    </row>
    <row r="161" spans="1:3" ht="12.75">
      <c r="A161" s="25"/>
      <c r="B161" s="24"/>
      <c r="C161" s="24"/>
    </row>
    <row r="162" spans="1:3" ht="12.75">
      <c r="A162" s="25"/>
      <c r="B162" s="24"/>
      <c r="C162" s="24"/>
    </row>
    <row r="163" spans="1:3" ht="12.75">
      <c r="A163" s="25"/>
      <c r="B163" s="24"/>
      <c r="C163" s="24"/>
    </row>
    <row r="164" spans="1:3" ht="12.75">
      <c r="A164" s="25"/>
      <c r="B164" s="24"/>
      <c r="C164" s="24"/>
    </row>
    <row r="165" spans="1:3" ht="12.75">
      <c r="A165" s="25"/>
      <c r="B165" s="24"/>
      <c r="C165" s="24"/>
    </row>
    <row r="166" spans="1:3" ht="12.75">
      <c r="A166" s="25"/>
      <c r="B166" s="24"/>
      <c r="C166" s="24"/>
    </row>
    <row r="167" spans="1:3" ht="12.75">
      <c r="A167" s="25"/>
      <c r="B167" s="24"/>
      <c r="C167" s="24"/>
    </row>
    <row r="168" spans="1:3" ht="12.75">
      <c r="A168" s="25"/>
      <c r="B168" s="24"/>
      <c r="C168" s="24"/>
    </row>
    <row r="169" spans="1:3" ht="12.75">
      <c r="A169" s="25"/>
      <c r="B169" s="24"/>
      <c r="C169" s="24"/>
    </row>
    <row r="170" spans="1:3" ht="12.75">
      <c r="A170" s="25"/>
      <c r="B170" s="24"/>
      <c r="C170" s="24"/>
    </row>
    <row r="171" spans="1:3" ht="12.75">
      <c r="A171" s="25"/>
      <c r="B171" s="24"/>
      <c r="C171" s="24"/>
    </row>
    <row r="172" spans="1:3" ht="12.75">
      <c r="A172" s="25"/>
      <c r="B172" s="24"/>
      <c r="C172" s="24"/>
    </row>
    <row r="173" spans="1:3" ht="12.75">
      <c r="A173" s="25"/>
      <c r="B173" s="24"/>
      <c r="C173" s="24"/>
    </row>
    <row r="174" spans="1:3" ht="12.75">
      <c r="A174" s="25"/>
      <c r="B174" s="24"/>
      <c r="C174" s="24"/>
    </row>
    <row r="175" spans="1:3" ht="12.75">
      <c r="A175" s="25"/>
      <c r="B175" s="24"/>
      <c r="C175" s="24"/>
    </row>
    <row r="176" spans="1:3" ht="12.75">
      <c r="A176" s="25"/>
      <c r="B176" s="24"/>
      <c r="C176" s="24"/>
    </row>
    <row r="177" spans="1:3" ht="12.75">
      <c r="A177" s="25"/>
      <c r="B177" s="24"/>
      <c r="C177" s="24"/>
    </row>
    <row r="178" spans="1:3" ht="12.75">
      <c r="A178" s="25"/>
      <c r="B178" s="24"/>
      <c r="C178" s="24"/>
    </row>
    <row r="179" spans="1:3" ht="12.75">
      <c r="A179" s="25"/>
      <c r="B179" s="24"/>
      <c r="C179" s="24"/>
    </row>
    <row r="180" spans="1:3" ht="12.75">
      <c r="A180" s="25"/>
      <c r="B180" s="24"/>
      <c r="C180" s="24"/>
    </row>
    <row r="181" spans="1:3" ht="12.75">
      <c r="A181" s="25"/>
      <c r="B181" s="24"/>
      <c r="C181" s="24"/>
    </row>
    <row r="182" spans="1:3" ht="12.75">
      <c r="A182" s="25"/>
      <c r="B182" s="24"/>
      <c r="C182" s="24"/>
    </row>
    <row r="183" spans="1:3" ht="12.75">
      <c r="A183" s="25"/>
      <c r="B183" s="24"/>
      <c r="C183" s="24"/>
    </row>
    <row r="184" spans="1:3" ht="12.75">
      <c r="A184" s="25"/>
      <c r="B184" s="24"/>
      <c r="C184" s="24"/>
    </row>
    <row r="185" spans="1:3" ht="12.75">
      <c r="A185" s="25"/>
      <c r="B185" s="24"/>
      <c r="C185" s="24"/>
    </row>
    <row r="186" spans="1:3" ht="12.75">
      <c r="A186" s="25"/>
      <c r="B186" s="24"/>
      <c r="C186" s="24"/>
    </row>
    <row r="187" spans="1:3" ht="12.75">
      <c r="A187" s="25"/>
      <c r="B187" s="24"/>
      <c r="C187" s="24"/>
    </row>
    <row r="188" spans="1:3" ht="12.75">
      <c r="A188" s="25"/>
      <c r="B188" s="24"/>
      <c r="C188" s="24"/>
    </row>
    <row r="189" spans="1:3" ht="12.75">
      <c r="A189" s="25"/>
      <c r="B189" s="24"/>
      <c r="C189" s="24"/>
    </row>
    <row r="190" spans="1:3" ht="12.75">
      <c r="A190" s="25"/>
      <c r="B190" s="24"/>
      <c r="C190" s="24"/>
    </row>
    <row r="191" spans="1:3" ht="12.75">
      <c r="A191" s="25"/>
      <c r="B191" s="24"/>
      <c r="C191" s="24"/>
    </row>
    <row r="192" spans="1:3" ht="12.75">
      <c r="A192" s="25"/>
      <c r="B192" s="24"/>
      <c r="C192" s="24"/>
    </row>
    <row r="193" spans="1:3" ht="12.75">
      <c r="A193" s="25"/>
      <c r="B193" s="24"/>
      <c r="C193" s="24"/>
    </row>
    <row r="194" spans="1:3" ht="12.75">
      <c r="A194" s="25"/>
      <c r="B194" s="24"/>
      <c r="C194" s="24"/>
    </row>
    <row r="195" spans="1:3" ht="12.75">
      <c r="A195" s="25"/>
      <c r="B195" s="24"/>
      <c r="C195" s="24"/>
    </row>
    <row r="196" spans="1:3" ht="12.75">
      <c r="A196" s="25"/>
      <c r="B196" s="24"/>
      <c r="C196" s="24"/>
    </row>
    <row r="197" spans="1:3" ht="12.75">
      <c r="A197" s="25"/>
      <c r="B197" s="24"/>
      <c r="C197" s="24"/>
    </row>
    <row r="198" spans="1:3" ht="12.75">
      <c r="A198" s="25"/>
      <c r="B198" s="24"/>
      <c r="C198" s="24"/>
    </row>
    <row r="199" spans="1:3" ht="12.75">
      <c r="A199" s="25"/>
      <c r="B199" s="24"/>
      <c r="C199" s="24"/>
    </row>
    <row r="200" spans="1:3" ht="12.75">
      <c r="A200" s="25"/>
      <c r="B200" s="24"/>
      <c r="C200" s="24"/>
    </row>
    <row r="201" spans="1:3" ht="12.75">
      <c r="A201" s="25"/>
      <c r="B201" s="24"/>
      <c r="C201" s="24"/>
    </row>
    <row r="202" spans="1:3" ht="12.75">
      <c r="A202" s="25"/>
      <c r="B202" s="24"/>
      <c r="C202" s="24"/>
    </row>
    <row r="203" spans="1:3" ht="12.75">
      <c r="A203" s="25"/>
      <c r="B203" s="24"/>
      <c r="C203" s="24"/>
    </row>
    <row r="204" spans="1:3" ht="12.75">
      <c r="A204" s="25"/>
      <c r="B204" s="24"/>
      <c r="C204" s="24"/>
    </row>
    <row r="205" spans="1:3" ht="12.75">
      <c r="A205" s="25"/>
      <c r="B205" s="24"/>
      <c r="C205" s="24"/>
    </row>
    <row r="206" spans="1:3" ht="12.75">
      <c r="A206" s="25"/>
      <c r="B206" s="24"/>
      <c r="C206" s="24"/>
    </row>
    <row r="207" spans="1:3" ht="12.75">
      <c r="A207" s="25"/>
      <c r="B207" s="24"/>
      <c r="C207" s="24"/>
    </row>
    <row r="208" spans="1:3" ht="12.75">
      <c r="A208" s="25"/>
      <c r="B208" s="24"/>
      <c r="C208" s="24"/>
    </row>
    <row r="209" spans="1:3" ht="12.75">
      <c r="A209" s="25"/>
      <c r="B209" s="24"/>
      <c r="C209" s="24"/>
    </row>
    <row r="210" spans="1:3" ht="12.75">
      <c r="A210" s="25"/>
      <c r="B210" s="24"/>
      <c r="C210" s="24"/>
    </row>
    <row r="211" spans="1:3" ht="12.75">
      <c r="A211" s="25"/>
      <c r="B211" s="24"/>
      <c r="C211" s="24"/>
    </row>
    <row r="212" spans="1:3" ht="12.75">
      <c r="A212" s="25"/>
      <c r="B212" s="24"/>
      <c r="C212" s="24"/>
    </row>
    <row r="213" spans="1:3" ht="12.75">
      <c r="A213" s="25"/>
      <c r="B213" s="24"/>
      <c r="C213" s="24"/>
    </row>
    <row r="214" spans="1:3" ht="12.75">
      <c r="A214" s="25"/>
      <c r="B214" s="24"/>
      <c r="C214" s="24"/>
    </row>
    <row r="215" spans="1:3" ht="12.75">
      <c r="A215" s="25"/>
      <c r="B215" s="24"/>
      <c r="C215" s="24"/>
    </row>
    <row r="216" spans="1:3" ht="12.75">
      <c r="A216" s="25"/>
      <c r="B216" s="24"/>
      <c r="C216" s="24"/>
    </row>
    <row r="217" spans="1:3" ht="12.75">
      <c r="A217" s="25"/>
      <c r="B217" s="24"/>
      <c r="C217" s="24"/>
    </row>
    <row r="218" spans="1:3" ht="12.75">
      <c r="A218" s="25"/>
      <c r="B218" s="24"/>
      <c r="C218" s="24"/>
    </row>
    <row r="219" spans="1:3" ht="12.75">
      <c r="A219" s="25"/>
      <c r="B219" s="24"/>
      <c r="C219" s="24"/>
    </row>
    <row r="220" spans="1:3" ht="12.75">
      <c r="A220" s="25"/>
      <c r="B220" s="24"/>
      <c r="C220" s="24"/>
    </row>
    <row r="221" spans="1:3" ht="12.75">
      <c r="A221" s="25"/>
      <c r="B221" s="24"/>
      <c r="C221" s="24"/>
    </row>
    <row r="222" spans="1:3" ht="12.75">
      <c r="A222" s="25"/>
      <c r="B222" s="24"/>
      <c r="C222" s="24"/>
    </row>
    <row r="223" spans="1:3" ht="12.75">
      <c r="A223" s="25"/>
      <c r="B223" s="24"/>
      <c r="C223" s="24"/>
    </row>
    <row r="224" spans="1:3" ht="12.75">
      <c r="A224" s="25"/>
      <c r="B224" s="24"/>
      <c r="C224" s="24"/>
    </row>
    <row r="225" spans="1:3" ht="12.75">
      <c r="A225" s="25"/>
      <c r="B225" s="24"/>
      <c r="C225" s="24"/>
    </row>
    <row r="226" spans="1:3" ht="12.75">
      <c r="A226" s="25"/>
      <c r="B226" s="24"/>
      <c r="C226" s="24"/>
    </row>
    <row r="227" spans="1:3" ht="12.75">
      <c r="A227" s="25"/>
      <c r="B227" s="24"/>
      <c r="C227" s="24"/>
    </row>
    <row r="228" spans="1:3" ht="12.75">
      <c r="A228" s="25"/>
      <c r="B228" s="24"/>
      <c r="C228" s="24"/>
    </row>
    <row r="229" spans="1:3" ht="12.75">
      <c r="A229" s="25"/>
      <c r="B229" s="24"/>
      <c r="C229" s="24"/>
    </row>
    <row r="230" spans="1:3" ht="12.75">
      <c r="A230" s="25"/>
      <c r="B230" s="24"/>
      <c r="C230" s="24"/>
    </row>
    <row r="231" spans="1:3" ht="12.75">
      <c r="A231" s="25"/>
      <c r="B231" s="24"/>
      <c r="C231" s="24"/>
    </row>
    <row r="232" spans="1:3" ht="12.75">
      <c r="A232" s="25"/>
      <c r="B232" s="24"/>
      <c r="C232" s="24"/>
    </row>
    <row r="233" spans="1:3" ht="12.75">
      <c r="A233" s="25"/>
      <c r="B233" s="24"/>
      <c r="C233" s="24"/>
    </row>
    <row r="234" spans="1:3" ht="12.75">
      <c r="A234" s="25"/>
      <c r="B234" s="24"/>
      <c r="C234" s="24"/>
    </row>
    <row r="235" spans="1:3" ht="12.75">
      <c r="A235" s="25"/>
      <c r="B235" s="24"/>
      <c r="C235" s="24"/>
    </row>
    <row r="236" spans="1:3" ht="12.75">
      <c r="A236" s="25"/>
      <c r="B236" s="24"/>
      <c r="C236" s="24"/>
    </row>
    <row r="237" spans="1:3" ht="12.75">
      <c r="A237" s="25"/>
      <c r="B237" s="24"/>
      <c r="C237" s="24"/>
    </row>
    <row r="238" spans="1:3" ht="12.75">
      <c r="A238" s="25"/>
      <c r="B238" s="24"/>
      <c r="C238" s="24"/>
    </row>
    <row r="239" spans="1:3" ht="12.75">
      <c r="A239" s="25"/>
      <c r="B239" s="24"/>
      <c r="C239" s="24"/>
    </row>
    <row r="240" spans="1:3" ht="12.75">
      <c r="A240" s="25"/>
      <c r="B240" s="24"/>
      <c r="C240" s="24"/>
    </row>
    <row r="241" spans="1:3" ht="12.75">
      <c r="A241" s="25"/>
      <c r="B241" s="24"/>
      <c r="C241" s="24"/>
    </row>
    <row r="242" spans="1:3" ht="12.75">
      <c r="A242" s="25"/>
      <c r="B242" s="24"/>
      <c r="C242" s="24"/>
    </row>
    <row r="243" spans="1:3" ht="12.75">
      <c r="A243" s="25"/>
      <c r="B243" s="24"/>
      <c r="C243" s="24"/>
    </row>
    <row r="244" spans="1:3" ht="12.75">
      <c r="A244" s="25"/>
      <c r="B244" s="24"/>
      <c r="C244" s="24"/>
    </row>
    <row r="245" spans="1:3" ht="12.75">
      <c r="A245" s="25"/>
      <c r="B245" s="24"/>
      <c r="C245" s="24"/>
    </row>
  </sheetData>
  <printOptions/>
  <pageMargins left="0.84" right="0.393" top="0.59" bottom="0.59" header="0.5" footer="0.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9"/>
  <sheetViews>
    <sheetView showGridLines="0" defaultGridColor="0" colorId="22" workbookViewId="0" topLeftCell="A1">
      <pane ySplit="3" topLeftCell="W40" activePane="bottomLeft" state="frozen"/>
      <selection pane="topLeft" activeCell="A1" sqref="A1"/>
      <selection pane="bottomLeft" activeCell="K2" sqref="K2"/>
    </sheetView>
  </sheetViews>
  <sheetFormatPr defaultColWidth="9.875" defaultRowHeight="12.75"/>
  <cols>
    <col min="1" max="2" width="3.875" style="71" customWidth="1"/>
    <col min="3" max="3" width="50.375" style="71" customWidth="1"/>
    <col min="4" max="11" width="13.875" style="7" customWidth="1"/>
    <col min="12" max="12" width="3.00390625" style="7" customWidth="1"/>
    <col min="13" max="16384" width="9.875" style="7" customWidth="1"/>
  </cols>
  <sheetData>
    <row r="1" spans="1:11" ht="12.75">
      <c r="A1" s="72" t="s">
        <v>86</v>
      </c>
      <c r="B1" s="73"/>
      <c r="C1" s="73"/>
      <c r="D1" s="43">
        <v>2004</v>
      </c>
      <c r="E1" s="33">
        <f>+D1</f>
        <v>2004</v>
      </c>
      <c r="F1" s="33">
        <f>+E1</f>
        <v>2004</v>
      </c>
      <c r="G1" s="34">
        <v>2004</v>
      </c>
      <c r="H1" s="43">
        <v>2005</v>
      </c>
      <c r="I1" s="33">
        <v>2005</v>
      </c>
      <c r="J1" s="33">
        <f>+I1</f>
        <v>2005</v>
      </c>
      <c r="K1" s="34">
        <v>2005</v>
      </c>
    </row>
    <row r="2" spans="1:11" ht="12.75">
      <c r="A2" s="74" t="s">
        <v>89</v>
      </c>
      <c r="B2" s="75"/>
      <c r="C2" s="75"/>
      <c r="D2" s="44" t="s">
        <v>87</v>
      </c>
      <c r="E2" s="37" t="s">
        <v>201</v>
      </c>
      <c r="F2" s="37" t="s">
        <v>234</v>
      </c>
      <c r="G2" s="419" t="s">
        <v>250</v>
      </c>
      <c r="H2" s="44" t="s">
        <v>87</v>
      </c>
      <c r="I2" s="37" t="str">
        <f>+E2</f>
        <v>June 30</v>
      </c>
      <c r="J2" s="37" t="s">
        <v>234</v>
      </c>
      <c r="K2" s="419" t="s">
        <v>250</v>
      </c>
    </row>
    <row r="3" spans="1:11" ht="12.75">
      <c r="A3" s="96" t="s">
        <v>221</v>
      </c>
      <c r="B3" s="75"/>
      <c r="C3" s="75"/>
      <c r="D3" s="107" t="s">
        <v>0</v>
      </c>
      <c r="E3" s="108" t="str">
        <f>+D3</f>
        <v>(Unaudited)</v>
      </c>
      <c r="F3" s="108" t="str">
        <f>+E3</f>
        <v>(Unaudited)</v>
      </c>
      <c r="G3" s="109" t="str">
        <f>+F3</f>
        <v>(Unaudited)</v>
      </c>
      <c r="H3" s="107" t="s">
        <v>0</v>
      </c>
      <c r="I3" s="108" t="s">
        <v>0</v>
      </c>
      <c r="J3" s="108" t="str">
        <f>+I3</f>
        <v>(Unaudited)</v>
      </c>
      <c r="K3" s="109" t="str">
        <f>+J3</f>
        <v>(Unaudited)</v>
      </c>
    </row>
    <row r="4" spans="1:11" ht="4.5" customHeight="1">
      <c r="A4" s="84"/>
      <c r="B4" s="85"/>
      <c r="C4" s="86"/>
      <c r="D4" s="87"/>
      <c r="E4" s="340"/>
      <c r="F4" s="88"/>
      <c r="G4" s="360"/>
      <c r="H4" s="87"/>
      <c r="I4" s="340"/>
      <c r="J4" s="88"/>
      <c r="K4" s="360"/>
    </row>
    <row r="5" spans="1:11" ht="12.75">
      <c r="A5" s="76" t="s">
        <v>17</v>
      </c>
      <c r="B5" s="77"/>
      <c r="C5" s="77"/>
      <c r="D5" s="78"/>
      <c r="E5" s="341"/>
      <c r="F5" s="351"/>
      <c r="G5" s="361"/>
      <c r="H5" s="78"/>
      <c r="I5" s="341"/>
      <c r="J5" s="351"/>
      <c r="K5" s="361"/>
    </row>
    <row r="6" spans="1:11" ht="4.5" customHeight="1">
      <c r="A6" s="76"/>
      <c r="B6" s="77"/>
      <c r="C6" s="77"/>
      <c r="D6" s="79"/>
      <c r="E6" s="342"/>
      <c r="F6" s="352"/>
      <c r="G6" s="362"/>
      <c r="H6" s="79"/>
      <c r="I6" s="342"/>
      <c r="J6" s="352"/>
      <c r="K6" s="362"/>
    </row>
    <row r="7" spans="1:11" ht="12.75">
      <c r="A7" s="76"/>
      <c r="B7" s="77" t="s">
        <v>18</v>
      </c>
      <c r="C7" s="77"/>
      <c r="D7" s="79"/>
      <c r="E7" s="342"/>
      <c r="F7" s="352"/>
      <c r="G7" s="362"/>
      <c r="H7" s="79"/>
      <c r="I7" s="342"/>
      <c r="J7" s="352"/>
      <c r="K7" s="362"/>
    </row>
    <row r="8" spans="1:11" ht="4.5" customHeight="1">
      <c r="A8" s="76"/>
      <c r="B8" s="77"/>
      <c r="C8" s="77"/>
      <c r="D8" s="80"/>
      <c r="E8" s="77"/>
      <c r="F8" s="353"/>
      <c r="G8" s="363"/>
      <c r="H8" s="80"/>
      <c r="I8" s="77"/>
      <c r="J8" s="353"/>
      <c r="K8" s="363"/>
    </row>
    <row r="9" spans="1:12" s="101" customFormat="1" ht="12.75">
      <c r="A9" s="98"/>
      <c r="B9" s="99"/>
      <c r="C9" s="99" t="s">
        <v>19</v>
      </c>
      <c r="D9" s="100">
        <v>26208</v>
      </c>
      <c r="E9" s="343">
        <v>34700</v>
      </c>
      <c r="F9" s="104">
        <v>33356</v>
      </c>
      <c r="G9" s="364">
        <v>36879</v>
      </c>
      <c r="H9" s="100">
        <v>46493</v>
      </c>
      <c r="I9" s="343">
        <v>55890</v>
      </c>
      <c r="J9" s="104">
        <v>38546</v>
      </c>
      <c r="K9" s="364">
        <v>46060</v>
      </c>
      <c r="L9" s="7"/>
    </row>
    <row r="10" spans="1:12" s="101" customFormat="1" ht="12.75">
      <c r="A10" s="98"/>
      <c r="B10" s="99"/>
      <c r="C10" s="99" t="s">
        <v>205</v>
      </c>
      <c r="D10" s="100">
        <v>450</v>
      </c>
      <c r="E10" s="343">
        <v>407</v>
      </c>
      <c r="F10" s="104">
        <v>2417</v>
      </c>
      <c r="G10" s="364">
        <v>576</v>
      </c>
      <c r="H10" s="100">
        <v>1168</v>
      </c>
      <c r="I10" s="343">
        <v>227</v>
      </c>
      <c r="J10" s="104">
        <v>801</v>
      </c>
      <c r="K10" s="364">
        <v>1817</v>
      </c>
      <c r="L10" s="7"/>
    </row>
    <row r="11" spans="1:12" s="101" customFormat="1" ht="12.75">
      <c r="A11" s="98"/>
      <c r="B11" s="99"/>
      <c r="C11" s="99" t="s">
        <v>51</v>
      </c>
      <c r="D11" s="100">
        <v>96550</v>
      </c>
      <c r="E11" s="343">
        <v>103117</v>
      </c>
      <c r="F11" s="104">
        <v>98643</v>
      </c>
      <c r="G11" s="364">
        <v>83440</v>
      </c>
      <c r="H11" s="100">
        <v>95310</v>
      </c>
      <c r="I11" s="343">
        <v>100610</v>
      </c>
      <c r="J11" s="104">
        <v>103601</v>
      </c>
      <c r="K11" s="364">
        <v>96484</v>
      </c>
      <c r="L11" s="7"/>
    </row>
    <row r="12" spans="1:17" s="101" customFormat="1" ht="12.75">
      <c r="A12" s="98"/>
      <c r="B12" s="99"/>
      <c r="C12" s="99" t="s">
        <v>237</v>
      </c>
      <c r="D12" s="100"/>
      <c r="E12" s="343"/>
      <c r="F12" s="104"/>
      <c r="G12" s="364">
        <v>3549</v>
      </c>
      <c r="H12" s="100"/>
      <c r="I12" s="343"/>
      <c r="J12" s="104"/>
      <c r="K12" s="364">
        <v>504</v>
      </c>
      <c r="L12" s="7"/>
      <c r="M12" s="102"/>
      <c r="N12" s="102"/>
      <c r="O12" s="102"/>
      <c r="P12" s="102"/>
      <c r="Q12" s="102"/>
    </row>
    <row r="13" spans="1:17" s="102" customFormat="1" ht="12.75">
      <c r="A13" s="98"/>
      <c r="B13" s="99"/>
      <c r="C13" s="99" t="s">
        <v>20</v>
      </c>
      <c r="D13" s="100">
        <v>9003</v>
      </c>
      <c r="E13" s="343">
        <v>10585</v>
      </c>
      <c r="F13" s="104">
        <v>10171</v>
      </c>
      <c r="G13" s="364">
        <v>7669</v>
      </c>
      <c r="H13" s="100">
        <v>8213</v>
      </c>
      <c r="I13" s="343">
        <v>9336</v>
      </c>
      <c r="J13" s="104">
        <v>9811</v>
      </c>
      <c r="K13" s="364">
        <v>8414</v>
      </c>
      <c r="L13" s="8"/>
      <c r="M13" s="101"/>
      <c r="N13" s="101"/>
      <c r="O13" s="101"/>
      <c r="P13" s="101"/>
      <c r="Q13" s="101"/>
    </row>
    <row r="14" spans="1:17" s="101" customFormat="1" ht="12.75">
      <c r="A14" s="98"/>
      <c r="B14" s="99"/>
      <c r="C14" s="99" t="s">
        <v>21</v>
      </c>
      <c r="D14" s="100">
        <v>3051</v>
      </c>
      <c r="E14" s="343">
        <v>3489</v>
      </c>
      <c r="F14" s="104">
        <v>3200</v>
      </c>
      <c r="G14" s="364">
        <v>3063</v>
      </c>
      <c r="H14" s="100">
        <v>3052</v>
      </c>
      <c r="I14" s="343">
        <v>2945</v>
      </c>
      <c r="J14" s="104">
        <v>2829</v>
      </c>
      <c r="K14" s="364">
        <v>2302</v>
      </c>
      <c r="L14" s="7"/>
      <c r="M14" s="7"/>
      <c r="N14" s="7"/>
      <c r="O14" s="7"/>
      <c r="P14" s="7"/>
      <c r="Q14" s="7"/>
    </row>
    <row r="15" spans="1:11" ht="4.5" customHeight="1">
      <c r="A15" s="76"/>
      <c r="B15" s="77"/>
      <c r="C15" s="92"/>
      <c r="D15" s="93"/>
      <c r="E15" s="344"/>
      <c r="F15" s="354"/>
      <c r="G15" s="365"/>
      <c r="H15" s="93"/>
      <c r="I15" s="344"/>
      <c r="J15" s="354"/>
      <c r="K15" s="365"/>
    </row>
    <row r="16" spans="1:11" ht="12.75">
      <c r="A16" s="76"/>
      <c r="B16" s="77" t="s">
        <v>22</v>
      </c>
      <c r="C16" s="77"/>
      <c r="D16" s="82">
        <f>SUM(D9:D15)</f>
        <v>135262</v>
      </c>
      <c r="E16" s="345">
        <v>152298</v>
      </c>
      <c r="F16" s="355">
        <f>SUM(F9:F14)</f>
        <v>147787</v>
      </c>
      <c r="G16" s="366">
        <v>135176</v>
      </c>
      <c r="H16" s="82">
        <v>154236</v>
      </c>
      <c r="I16" s="345">
        <v>169008</v>
      </c>
      <c r="J16" s="355">
        <f>SUM(J9:J14)</f>
        <v>155588</v>
      </c>
      <c r="K16" s="366">
        <v>155581</v>
      </c>
    </row>
    <row r="17" spans="1:11" ht="4.5" customHeight="1">
      <c r="A17" s="76"/>
      <c r="B17" s="77"/>
      <c r="C17" s="77"/>
      <c r="D17" s="82"/>
      <c r="E17" s="345"/>
      <c r="F17" s="355"/>
      <c r="G17" s="366"/>
      <c r="H17" s="82"/>
      <c r="I17" s="345"/>
      <c r="J17" s="355"/>
      <c r="K17" s="366"/>
    </row>
    <row r="18" spans="1:11" ht="12.75">
      <c r="A18" s="76"/>
      <c r="B18" s="77" t="s">
        <v>68</v>
      </c>
      <c r="C18" s="77"/>
      <c r="D18" s="82"/>
      <c r="E18" s="345"/>
      <c r="F18" s="355"/>
      <c r="G18" s="366"/>
      <c r="H18" s="82"/>
      <c r="I18" s="345"/>
      <c r="J18" s="355"/>
      <c r="K18" s="366"/>
    </row>
    <row r="19" spans="1:17" ht="4.5" customHeight="1">
      <c r="A19" s="76"/>
      <c r="B19" s="77"/>
      <c r="C19" s="77"/>
      <c r="D19" s="82"/>
      <c r="E19" s="345"/>
      <c r="F19" s="355"/>
      <c r="G19" s="366"/>
      <c r="H19" s="82"/>
      <c r="I19" s="345"/>
      <c r="J19" s="355"/>
      <c r="K19" s="366"/>
      <c r="M19" s="101"/>
      <c r="N19" s="101"/>
      <c r="O19" s="101"/>
      <c r="P19" s="101"/>
      <c r="Q19" s="101"/>
    </row>
    <row r="20" spans="1:12" s="101" customFormat="1" ht="12.75">
      <c r="A20" s="98"/>
      <c r="B20" s="99"/>
      <c r="C20" s="99" t="s">
        <v>206</v>
      </c>
      <c r="D20" s="100">
        <v>604056</v>
      </c>
      <c r="E20" s="343">
        <v>595669</v>
      </c>
      <c r="F20" s="104">
        <v>582311</v>
      </c>
      <c r="G20" s="364">
        <v>571090</v>
      </c>
      <c r="H20" s="100">
        <v>588315</v>
      </c>
      <c r="I20" s="343">
        <v>582535</v>
      </c>
      <c r="J20" s="104">
        <v>574308</v>
      </c>
      <c r="K20" s="364">
        <v>580736</v>
      </c>
      <c r="L20" s="7"/>
    </row>
    <row r="21" spans="1:12" s="101" customFormat="1" ht="12.75">
      <c r="A21" s="98"/>
      <c r="B21" s="99"/>
      <c r="C21" s="99" t="s">
        <v>207</v>
      </c>
      <c r="D21" s="100">
        <v>281347</v>
      </c>
      <c r="E21" s="343">
        <v>278086</v>
      </c>
      <c r="F21" s="104">
        <v>277316</v>
      </c>
      <c r="G21" s="364">
        <v>298351</v>
      </c>
      <c r="H21" s="100">
        <v>309290</v>
      </c>
      <c r="I21" s="343">
        <v>309811</v>
      </c>
      <c r="J21" s="104">
        <v>311942</v>
      </c>
      <c r="K21" s="364">
        <v>320942</v>
      </c>
      <c r="L21" s="7"/>
    </row>
    <row r="22" spans="1:12" s="101" customFormat="1" ht="12.75">
      <c r="A22" s="98"/>
      <c r="B22" s="99"/>
      <c r="C22" s="99" t="s">
        <v>52</v>
      </c>
      <c r="D22" s="100">
        <v>5791</v>
      </c>
      <c r="E22" s="343">
        <v>5584</v>
      </c>
      <c r="F22" s="104">
        <v>7307</v>
      </c>
      <c r="G22" s="364">
        <v>5750</v>
      </c>
      <c r="H22" s="100">
        <v>4090</v>
      </c>
      <c r="I22" s="343">
        <v>4083</v>
      </c>
      <c r="J22" s="104">
        <v>3931</v>
      </c>
      <c r="K22" s="364">
        <v>5020</v>
      </c>
      <c r="L22" s="7"/>
    </row>
    <row r="23" spans="1:12" s="101" customFormat="1" ht="12.75">
      <c r="A23" s="98"/>
      <c r="B23" s="99"/>
      <c r="C23" s="99" t="s">
        <v>57</v>
      </c>
      <c r="D23" s="103">
        <v>5108</v>
      </c>
      <c r="E23" s="343">
        <v>4143</v>
      </c>
      <c r="F23" s="104">
        <v>4542</v>
      </c>
      <c r="G23" s="364">
        <v>12527</v>
      </c>
      <c r="H23" s="103">
        <v>12247</v>
      </c>
      <c r="I23" s="343">
        <v>13585</v>
      </c>
      <c r="J23" s="104">
        <v>15546</v>
      </c>
      <c r="K23" s="364">
        <v>14785</v>
      </c>
      <c r="L23" s="7"/>
    </row>
    <row r="24" spans="1:17" s="101" customFormat="1" ht="12.75">
      <c r="A24" s="98"/>
      <c r="B24" s="99"/>
      <c r="C24" s="105" t="s">
        <v>25</v>
      </c>
      <c r="D24" s="106">
        <v>6554</v>
      </c>
      <c r="E24" s="346">
        <v>7600</v>
      </c>
      <c r="F24" s="356">
        <v>6473</v>
      </c>
      <c r="G24" s="367">
        <v>6664</v>
      </c>
      <c r="H24" s="106">
        <v>8396</v>
      </c>
      <c r="I24" s="346">
        <v>7731</v>
      </c>
      <c r="J24" s="356">
        <v>7737</v>
      </c>
      <c r="K24" s="367">
        <v>6201</v>
      </c>
      <c r="L24" s="7"/>
      <c r="M24" s="7"/>
      <c r="N24" s="7"/>
      <c r="O24" s="7"/>
      <c r="P24" s="7"/>
      <c r="Q24" s="7"/>
    </row>
    <row r="25" spans="1:11" ht="4.5" customHeight="1">
      <c r="A25" s="76"/>
      <c r="B25" s="77"/>
      <c r="C25" s="77"/>
      <c r="D25" s="82"/>
      <c r="E25" s="345"/>
      <c r="F25" s="355"/>
      <c r="G25" s="366"/>
      <c r="H25" s="82"/>
      <c r="I25" s="345"/>
      <c r="J25" s="355"/>
      <c r="K25" s="366"/>
    </row>
    <row r="26" spans="1:11" ht="12.75">
      <c r="A26" s="76"/>
      <c r="B26" s="77" t="s">
        <v>53</v>
      </c>
      <c r="C26" s="77"/>
      <c r="D26" s="81">
        <f>SUM(D20:D24)</f>
        <v>902856</v>
      </c>
      <c r="E26" s="347">
        <v>891082</v>
      </c>
      <c r="F26" s="339">
        <f>SUM(F20:F24)</f>
        <v>877949</v>
      </c>
      <c r="G26" s="368">
        <v>894382</v>
      </c>
      <c r="H26" s="81">
        <v>922338</v>
      </c>
      <c r="I26" s="347">
        <v>917745</v>
      </c>
      <c r="J26" s="339">
        <f>SUM(J20:J24)</f>
        <v>913464</v>
      </c>
      <c r="K26" s="368">
        <v>927684</v>
      </c>
    </row>
    <row r="27" spans="1:11" ht="4.5" customHeight="1">
      <c r="A27" s="76"/>
      <c r="B27" s="77"/>
      <c r="C27" s="77"/>
      <c r="D27" s="82"/>
      <c r="E27" s="345"/>
      <c r="F27" s="355"/>
      <c r="G27" s="366"/>
      <c r="H27" s="82"/>
      <c r="I27" s="345"/>
      <c r="J27" s="355"/>
      <c r="K27" s="366"/>
    </row>
    <row r="28" spans="1:11" ht="13.5" thickBot="1">
      <c r="A28" s="89" t="s">
        <v>26</v>
      </c>
      <c r="B28" s="90"/>
      <c r="C28" s="90"/>
      <c r="D28" s="91">
        <f>D26+D16</f>
        <v>1038118</v>
      </c>
      <c r="E28" s="348">
        <v>1043380</v>
      </c>
      <c r="F28" s="357">
        <f>F26+F16</f>
        <v>1025736</v>
      </c>
      <c r="G28" s="369">
        <v>1029558</v>
      </c>
      <c r="H28" s="91">
        <v>1076574</v>
      </c>
      <c r="I28" s="348">
        <v>1086753</v>
      </c>
      <c r="J28" s="357">
        <f>+J26+J16</f>
        <v>1069052</v>
      </c>
      <c r="K28" s="369">
        <v>1083265</v>
      </c>
    </row>
    <row r="29" spans="1:11" ht="4.5" customHeight="1" thickTop="1">
      <c r="A29" s="76"/>
      <c r="B29" s="77"/>
      <c r="C29" s="77"/>
      <c r="D29" s="82"/>
      <c r="E29" s="345"/>
      <c r="F29" s="355"/>
      <c r="G29" s="366"/>
      <c r="H29" s="82"/>
      <c r="I29" s="345"/>
      <c r="J29" s="355"/>
      <c r="K29" s="366"/>
    </row>
    <row r="30" spans="1:11" ht="12.75">
      <c r="A30" s="76" t="s">
        <v>27</v>
      </c>
      <c r="B30" s="77"/>
      <c r="C30" s="77"/>
      <c r="D30" s="82"/>
      <c r="E30" s="345"/>
      <c r="F30" s="355"/>
      <c r="G30" s="366"/>
      <c r="H30" s="82"/>
      <c r="I30" s="345"/>
      <c r="J30" s="355"/>
      <c r="K30" s="366"/>
    </row>
    <row r="31" spans="1:11" ht="4.5" customHeight="1">
      <c r="A31" s="76"/>
      <c r="B31" s="77"/>
      <c r="C31" s="77"/>
      <c r="D31" s="82"/>
      <c r="E31" s="345"/>
      <c r="F31" s="355"/>
      <c r="G31" s="366"/>
      <c r="H31" s="82"/>
      <c r="I31" s="345"/>
      <c r="J31" s="355"/>
      <c r="K31" s="366"/>
    </row>
    <row r="32" spans="1:11" ht="12.75">
      <c r="A32" s="76"/>
      <c r="B32" s="77" t="s">
        <v>69</v>
      </c>
      <c r="C32" s="77"/>
      <c r="D32" s="82"/>
      <c r="E32" s="345"/>
      <c r="F32" s="355"/>
      <c r="G32" s="366"/>
      <c r="H32" s="82"/>
      <c r="I32" s="345"/>
      <c r="J32" s="355"/>
      <c r="K32" s="366"/>
    </row>
    <row r="33" spans="1:17" ht="4.5" customHeight="1">
      <c r="A33" s="76"/>
      <c r="B33" s="77"/>
      <c r="C33" s="77"/>
      <c r="D33" s="82"/>
      <c r="E33" s="345"/>
      <c r="F33" s="355"/>
      <c r="G33" s="366"/>
      <c r="H33" s="82"/>
      <c r="I33" s="345"/>
      <c r="J33" s="355"/>
      <c r="K33" s="366"/>
      <c r="M33" s="101"/>
      <c r="N33" s="101"/>
      <c r="O33" s="101"/>
      <c r="P33" s="101"/>
      <c r="Q33" s="101"/>
    </row>
    <row r="34" spans="1:12" s="101" customFormat="1" ht="12.75">
      <c r="A34" s="98"/>
      <c r="B34" s="99"/>
      <c r="C34" s="99" t="s">
        <v>54</v>
      </c>
      <c r="D34" s="103">
        <v>56696</v>
      </c>
      <c r="E34" s="343">
        <v>42078</v>
      </c>
      <c r="F34" s="104">
        <v>35538</v>
      </c>
      <c r="G34" s="364">
        <v>34538</v>
      </c>
      <c r="H34" s="103">
        <v>40671</v>
      </c>
      <c r="I34" s="343">
        <v>54264</v>
      </c>
      <c r="J34" s="104">
        <v>54102</v>
      </c>
      <c r="K34" s="364">
        <v>43602</v>
      </c>
      <c r="L34" s="7"/>
    </row>
    <row r="35" spans="1:12" s="101" customFormat="1" ht="12.75">
      <c r="A35" s="98"/>
      <c r="B35" s="99"/>
      <c r="C35" s="99" t="s">
        <v>55</v>
      </c>
      <c r="D35" s="103">
        <v>126644</v>
      </c>
      <c r="E35" s="343">
        <v>116644</v>
      </c>
      <c r="F35" s="104">
        <v>60000</v>
      </c>
      <c r="G35" s="364">
        <v>60000</v>
      </c>
      <c r="H35" s="103">
        <v>123675</v>
      </c>
      <c r="I35" s="343">
        <v>92278</v>
      </c>
      <c r="J35" s="104">
        <v>75935</v>
      </c>
      <c r="K35" s="364">
        <v>74648</v>
      </c>
      <c r="L35" s="7"/>
    </row>
    <row r="36" spans="1:12" s="101" customFormat="1" ht="12.75">
      <c r="A36" s="98"/>
      <c r="B36" s="99"/>
      <c r="C36" s="99" t="s">
        <v>28</v>
      </c>
      <c r="D36" s="100">
        <v>87230</v>
      </c>
      <c r="E36" s="343">
        <v>107479</v>
      </c>
      <c r="F36" s="104">
        <v>99632</v>
      </c>
      <c r="G36" s="364">
        <v>109921</v>
      </c>
      <c r="H36" s="100">
        <v>101066</v>
      </c>
      <c r="I36" s="343">
        <v>123745</v>
      </c>
      <c r="J36" s="104">
        <v>113706</v>
      </c>
      <c r="K36" s="364">
        <v>118107</v>
      </c>
      <c r="L36" s="7"/>
    </row>
    <row r="37" spans="1:12" s="101" customFormat="1" ht="12.75">
      <c r="A37" s="98"/>
      <c r="B37" s="99"/>
      <c r="C37" s="99" t="s">
        <v>238</v>
      </c>
      <c r="D37" s="100"/>
      <c r="E37" s="343"/>
      <c r="F37" s="104"/>
      <c r="G37" s="364">
        <v>52</v>
      </c>
      <c r="H37" s="100"/>
      <c r="I37" s="343"/>
      <c r="J37" s="104"/>
      <c r="K37" s="364">
        <v>1472</v>
      </c>
      <c r="L37" s="7"/>
    </row>
    <row r="38" spans="1:12" s="101" customFormat="1" ht="12.75">
      <c r="A38" s="98"/>
      <c r="B38" s="99"/>
      <c r="C38" s="99" t="s">
        <v>29</v>
      </c>
      <c r="D38" s="100">
        <v>1841</v>
      </c>
      <c r="E38" s="343">
        <v>1805</v>
      </c>
      <c r="F38" s="104">
        <v>1683</v>
      </c>
      <c r="G38" s="364">
        <v>1502</v>
      </c>
      <c r="H38" s="100">
        <v>1474</v>
      </c>
      <c r="I38" s="343">
        <v>1471</v>
      </c>
      <c r="J38" s="104">
        <v>914</v>
      </c>
      <c r="K38" s="364">
        <v>918</v>
      </c>
      <c r="L38" s="7"/>
    </row>
    <row r="39" spans="1:17" s="101" customFormat="1" ht="12.75">
      <c r="A39" s="98"/>
      <c r="B39" s="99"/>
      <c r="C39" s="99" t="s">
        <v>56</v>
      </c>
      <c r="D39" s="100">
        <v>6331</v>
      </c>
      <c r="E39" s="343">
        <v>5292</v>
      </c>
      <c r="F39" s="104">
        <v>8070</v>
      </c>
      <c r="G39" s="364">
        <v>15537</v>
      </c>
      <c r="H39" s="100">
        <v>11045</v>
      </c>
      <c r="I39" s="343">
        <v>10044</v>
      </c>
      <c r="J39" s="104">
        <v>6806</v>
      </c>
      <c r="K39" s="364">
        <v>6817</v>
      </c>
      <c r="L39" s="7"/>
      <c r="M39" s="7"/>
      <c r="N39" s="7"/>
      <c r="O39" s="7"/>
      <c r="P39" s="7"/>
      <c r="Q39" s="7"/>
    </row>
    <row r="40" spans="1:12" s="101" customFormat="1" ht="12.75">
      <c r="A40" s="98"/>
      <c r="B40" s="99"/>
      <c r="C40" s="99" t="s">
        <v>208</v>
      </c>
      <c r="D40" s="100"/>
      <c r="E40" s="343">
        <v>11</v>
      </c>
      <c r="F40" s="104">
        <v>37</v>
      </c>
      <c r="G40" s="364"/>
      <c r="H40" s="100"/>
      <c r="I40" s="343">
        <v>0</v>
      </c>
      <c r="J40" s="104">
        <v>0</v>
      </c>
      <c r="K40" s="364"/>
      <c r="L40" s="7"/>
    </row>
    <row r="41" spans="1:11" ht="4.5" customHeight="1">
      <c r="A41" s="76"/>
      <c r="B41" s="77"/>
      <c r="C41" s="92"/>
      <c r="D41" s="93"/>
      <c r="E41" s="344"/>
      <c r="F41" s="354"/>
      <c r="G41" s="365"/>
      <c r="H41" s="93"/>
      <c r="I41" s="344"/>
      <c r="J41" s="354"/>
      <c r="K41" s="365"/>
    </row>
    <row r="42" spans="1:11" ht="12.75">
      <c r="A42" s="76"/>
      <c r="B42" s="77" t="s">
        <v>30</v>
      </c>
      <c r="C42" s="77"/>
      <c r="D42" s="82">
        <f>SUM(D34:D41)</f>
        <v>278742</v>
      </c>
      <c r="E42" s="345">
        <f>SUM(E34:E41)</f>
        <v>273309</v>
      </c>
      <c r="F42" s="355">
        <f>SUM(F34:F40)</f>
        <v>204960</v>
      </c>
      <c r="G42" s="366">
        <v>221550</v>
      </c>
      <c r="H42" s="82">
        <v>277931</v>
      </c>
      <c r="I42" s="345">
        <f>SUM(I34:I41)</f>
        <v>281802</v>
      </c>
      <c r="J42" s="355">
        <f>SUM(J34:J40)</f>
        <v>251463</v>
      </c>
      <c r="K42" s="366">
        <v>245564</v>
      </c>
    </row>
    <row r="43" spans="1:11" ht="4.5" customHeight="1">
      <c r="A43" s="76"/>
      <c r="B43" s="77"/>
      <c r="C43" s="77"/>
      <c r="D43" s="82"/>
      <c r="E43" s="345"/>
      <c r="F43" s="355"/>
      <c r="G43" s="366"/>
      <c r="H43" s="82"/>
      <c r="I43" s="345"/>
      <c r="J43" s="355"/>
      <c r="K43" s="366"/>
    </row>
    <row r="44" spans="1:11" ht="12.75">
      <c r="A44" s="76"/>
      <c r="B44" s="77" t="s">
        <v>70</v>
      </c>
      <c r="C44" s="77"/>
      <c r="D44" s="82"/>
      <c r="E44" s="345"/>
      <c r="F44" s="355"/>
      <c r="G44" s="366"/>
      <c r="H44" s="82"/>
      <c r="I44" s="345"/>
      <c r="J44" s="355"/>
      <c r="K44" s="366"/>
    </row>
    <row r="45" spans="1:17" ht="4.5" customHeight="1">
      <c r="A45" s="76"/>
      <c r="B45" s="77"/>
      <c r="C45" s="77"/>
      <c r="D45" s="82"/>
      <c r="E45" s="345"/>
      <c r="F45" s="355"/>
      <c r="G45" s="366"/>
      <c r="H45" s="82"/>
      <c r="I45" s="345"/>
      <c r="J45" s="355"/>
      <c r="K45" s="366"/>
      <c r="M45" s="101"/>
      <c r="N45" s="101"/>
      <c r="O45" s="101"/>
      <c r="P45" s="101"/>
      <c r="Q45" s="101"/>
    </row>
    <row r="46" spans="1:12" s="101" customFormat="1" ht="12.75">
      <c r="A46" s="98"/>
      <c r="B46" s="99"/>
      <c r="C46" s="99" t="s">
        <v>54</v>
      </c>
      <c r="D46" s="103">
        <v>47080</v>
      </c>
      <c r="E46" s="343">
        <v>49904</v>
      </c>
      <c r="F46" s="104">
        <v>52724</v>
      </c>
      <c r="G46" s="364">
        <v>48395</v>
      </c>
      <c r="H46" s="103">
        <v>54669</v>
      </c>
      <c r="I46" s="343">
        <v>40154</v>
      </c>
      <c r="J46" s="104">
        <v>19565</v>
      </c>
      <c r="K46" s="364">
        <v>14215</v>
      </c>
      <c r="L46" s="7"/>
    </row>
    <row r="47" spans="1:12" s="101" customFormat="1" ht="12.75">
      <c r="A47" s="98"/>
      <c r="B47" s="99"/>
      <c r="C47" s="99" t="s">
        <v>55</v>
      </c>
      <c r="D47" s="103">
        <v>73675</v>
      </c>
      <c r="E47" s="343">
        <v>133675</v>
      </c>
      <c r="F47" s="104">
        <v>177675</v>
      </c>
      <c r="G47" s="364">
        <v>177675</v>
      </c>
      <c r="H47" s="103">
        <v>132000</v>
      </c>
      <c r="I47" s="343">
        <v>212000</v>
      </c>
      <c r="J47" s="104">
        <v>212000</v>
      </c>
      <c r="K47" s="364">
        <v>212000</v>
      </c>
      <c r="L47" s="7"/>
    </row>
    <row r="48" spans="1:12" s="101" customFormat="1" ht="12.75">
      <c r="A48" s="98"/>
      <c r="B48" s="99"/>
      <c r="C48" s="99" t="s">
        <v>29</v>
      </c>
      <c r="D48" s="100">
        <v>2095</v>
      </c>
      <c r="E48" s="343">
        <v>1897</v>
      </c>
      <c r="F48" s="104">
        <v>1509</v>
      </c>
      <c r="G48" s="364">
        <v>1186</v>
      </c>
      <c r="H48" s="100">
        <v>830</v>
      </c>
      <c r="I48" s="343">
        <v>412</v>
      </c>
      <c r="J48" s="104">
        <v>613</v>
      </c>
      <c r="K48" s="364">
        <v>267</v>
      </c>
      <c r="L48" s="7"/>
    </row>
    <row r="49" spans="1:12" s="101" customFormat="1" ht="12.75">
      <c r="A49" s="98"/>
      <c r="B49" s="99"/>
      <c r="C49" s="99" t="s">
        <v>57</v>
      </c>
      <c r="D49" s="100">
        <v>2479</v>
      </c>
      <c r="E49" s="343">
        <v>2492</v>
      </c>
      <c r="F49" s="104">
        <v>2993</v>
      </c>
      <c r="G49" s="364">
        <v>1280</v>
      </c>
      <c r="H49" s="100">
        <v>2407</v>
      </c>
      <c r="I49" s="343">
        <v>2587</v>
      </c>
      <c r="J49" s="104">
        <v>3189</v>
      </c>
      <c r="K49" s="364">
        <v>3281</v>
      </c>
      <c r="L49" s="7"/>
    </row>
    <row r="50" spans="1:12" s="101" customFormat="1" ht="12.75">
      <c r="A50" s="98"/>
      <c r="B50" s="99"/>
      <c r="C50" s="99" t="s">
        <v>31</v>
      </c>
      <c r="D50" s="100">
        <v>0</v>
      </c>
      <c r="E50" s="343">
        <v>103</v>
      </c>
      <c r="F50" s="104">
        <v>47</v>
      </c>
      <c r="G50" s="364">
        <v>47</v>
      </c>
      <c r="H50" s="100">
        <v>47</v>
      </c>
      <c r="I50" s="343">
        <v>160</v>
      </c>
      <c r="J50" s="104">
        <v>158</v>
      </c>
      <c r="K50" s="364">
        <v>5521</v>
      </c>
      <c r="L50" s="7"/>
    </row>
    <row r="51" spans="1:12" s="101" customFormat="1" ht="12.75">
      <c r="A51" s="98"/>
      <c r="B51" s="99"/>
      <c r="C51" s="99" t="s">
        <v>56</v>
      </c>
      <c r="D51" s="100">
        <v>0</v>
      </c>
      <c r="E51" s="343">
        <v>0</v>
      </c>
      <c r="F51" s="104">
        <v>0</v>
      </c>
      <c r="G51" s="364">
        <v>2761</v>
      </c>
      <c r="H51" s="100">
        <v>1981</v>
      </c>
      <c r="I51" s="343">
        <v>2021</v>
      </c>
      <c r="J51" s="104">
        <v>3175</v>
      </c>
      <c r="K51" s="364">
        <v>3141</v>
      </c>
      <c r="L51" s="7"/>
    </row>
    <row r="52" spans="1:12" s="101" customFormat="1" ht="12.75">
      <c r="A52" s="98"/>
      <c r="B52" s="99"/>
      <c r="C52" s="105" t="s">
        <v>209</v>
      </c>
      <c r="D52" s="106"/>
      <c r="E52" s="346">
        <v>103</v>
      </c>
      <c r="F52" s="356"/>
      <c r="G52" s="367"/>
      <c r="H52" s="106"/>
      <c r="I52" s="346">
        <v>0</v>
      </c>
      <c r="J52" s="356"/>
      <c r="K52" s="367"/>
      <c r="L52" s="7"/>
    </row>
    <row r="53" spans="1:11" ht="4.5" customHeight="1">
      <c r="A53" s="76"/>
      <c r="B53" s="77"/>
      <c r="C53" s="77"/>
      <c r="D53" s="82"/>
      <c r="E53" s="345"/>
      <c r="F53" s="355"/>
      <c r="G53" s="366"/>
      <c r="H53" s="82"/>
      <c r="I53" s="345"/>
      <c r="J53" s="355"/>
      <c r="K53" s="366"/>
    </row>
    <row r="54" spans="1:11" ht="12.75">
      <c r="A54" s="76"/>
      <c r="B54" s="77" t="s">
        <v>32</v>
      </c>
      <c r="C54" s="77"/>
      <c r="D54" s="82">
        <f>SUM(D46:D53)</f>
        <v>125329</v>
      </c>
      <c r="E54" s="345">
        <f>SUM(E46:E53)</f>
        <v>188174</v>
      </c>
      <c r="F54" s="355">
        <f>SUM(F46:F51)</f>
        <v>234948</v>
      </c>
      <c r="G54" s="366">
        <v>231344</v>
      </c>
      <c r="H54" s="82">
        <v>191934</v>
      </c>
      <c r="I54" s="345">
        <f>SUM(I46:I53)</f>
        <v>257334</v>
      </c>
      <c r="J54" s="355">
        <f>SUM(J46:J51)</f>
        <v>238700</v>
      </c>
      <c r="K54" s="366">
        <v>238425</v>
      </c>
    </row>
    <row r="55" spans="1:11" ht="4.5" customHeight="1">
      <c r="A55" s="76"/>
      <c r="B55" s="77"/>
      <c r="C55" s="77"/>
      <c r="D55" s="83"/>
      <c r="E55" s="349"/>
      <c r="F55" s="358"/>
      <c r="G55" s="370"/>
      <c r="H55" s="83"/>
      <c r="I55" s="349"/>
      <c r="J55" s="358"/>
      <c r="K55" s="370"/>
    </row>
    <row r="56" spans="1:11" ht="12.75">
      <c r="A56" s="76"/>
      <c r="B56" s="77" t="s">
        <v>33</v>
      </c>
      <c r="C56" s="77"/>
      <c r="D56" s="81">
        <v>63096</v>
      </c>
      <c r="E56" s="347">
        <v>66180</v>
      </c>
      <c r="F56" s="339">
        <v>62649</v>
      </c>
      <c r="G56" s="368">
        <v>60097</v>
      </c>
      <c r="H56" s="81">
        <v>72671</v>
      </c>
      <c r="I56" s="347">
        <v>62704</v>
      </c>
      <c r="J56" s="339">
        <v>67398</v>
      </c>
      <c r="K56" s="368">
        <v>70119</v>
      </c>
    </row>
    <row r="57" spans="1:11" ht="4.5" customHeight="1">
      <c r="A57" s="76"/>
      <c r="B57" s="77"/>
      <c r="C57" s="77"/>
      <c r="D57" s="82"/>
      <c r="E57" s="345"/>
      <c r="F57" s="355"/>
      <c r="G57" s="366"/>
      <c r="H57" s="82"/>
      <c r="I57" s="345"/>
      <c r="J57" s="355"/>
      <c r="K57" s="366"/>
    </row>
    <row r="58" spans="1:17" ht="12.75">
      <c r="A58" s="76"/>
      <c r="B58" s="77" t="s">
        <v>34</v>
      </c>
      <c r="C58" s="77"/>
      <c r="D58" s="82"/>
      <c r="E58" s="345"/>
      <c r="F58" s="355"/>
      <c r="G58" s="366"/>
      <c r="H58" s="82"/>
      <c r="I58" s="345"/>
      <c r="J58" s="355"/>
      <c r="K58" s="366"/>
      <c r="M58" s="101"/>
      <c r="N58" s="101"/>
      <c r="O58" s="101"/>
      <c r="P58" s="101"/>
      <c r="Q58" s="101"/>
    </row>
    <row r="59" spans="1:17" ht="4.5" customHeight="1">
      <c r="A59" s="76"/>
      <c r="B59" s="77"/>
      <c r="C59" s="77"/>
      <c r="D59" s="83"/>
      <c r="E59" s="349"/>
      <c r="F59" s="358"/>
      <c r="G59" s="370"/>
      <c r="H59" s="83"/>
      <c r="I59" s="349"/>
      <c r="J59" s="358"/>
      <c r="K59" s="370"/>
      <c r="M59" s="101"/>
      <c r="N59" s="101"/>
      <c r="O59" s="101"/>
      <c r="P59" s="101"/>
      <c r="Q59" s="101"/>
    </row>
    <row r="60" spans="1:12" s="101" customFormat="1" ht="12.75">
      <c r="A60" s="98"/>
      <c r="B60" s="99"/>
      <c r="C60" s="99" t="s">
        <v>35</v>
      </c>
      <c r="D60" s="100">
        <v>104281</v>
      </c>
      <c r="E60" s="343">
        <v>104281</v>
      </c>
      <c r="F60" s="104">
        <v>104281</v>
      </c>
      <c r="G60" s="364">
        <v>104281</v>
      </c>
      <c r="H60" s="100">
        <v>104281</v>
      </c>
      <c r="I60" s="343">
        <v>104281</v>
      </c>
      <c r="J60" s="104">
        <v>104281</v>
      </c>
      <c r="K60" s="364">
        <v>104281</v>
      </c>
      <c r="L60" s="7"/>
    </row>
    <row r="61" spans="1:12" s="101" customFormat="1" ht="12.75">
      <c r="A61" s="98"/>
      <c r="B61" s="99"/>
      <c r="C61" s="99" t="s">
        <v>36</v>
      </c>
      <c r="D61" s="100">
        <v>27382</v>
      </c>
      <c r="E61" s="343">
        <v>27382</v>
      </c>
      <c r="F61" s="104">
        <v>27382</v>
      </c>
      <c r="G61" s="364">
        <v>27382</v>
      </c>
      <c r="H61" s="100">
        <v>27382</v>
      </c>
      <c r="I61" s="343">
        <v>27382</v>
      </c>
      <c r="J61" s="104">
        <v>27382</v>
      </c>
      <c r="K61" s="364">
        <v>27382</v>
      </c>
      <c r="L61" s="7"/>
    </row>
    <row r="62" spans="1:12" s="101" customFormat="1" ht="12.75">
      <c r="A62" s="98"/>
      <c r="B62" s="99"/>
      <c r="C62" s="99" t="s">
        <v>37</v>
      </c>
      <c r="D62" s="100">
        <v>-3842</v>
      </c>
      <c r="E62" s="343">
        <v>-3842</v>
      </c>
      <c r="F62" s="104">
        <v>-3842</v>
      </c>
      <c r="G62" s="364">
        <v>-3842</v>
      </c>
      <c r="H62" s="100">
        <v>-3842</v>
      </c>
      <c r="I62" s="343">
        <v>-3842</v>
      </c>
      <c r="J62" s="104">
        <v>-1984</v>
      </c>
      <c r="K62" s="364">
        <v>-1926</v>
      </c>
      <c r="L62" s="7"/>
    </row>
    <row r="63" spans="1:17" s="101" customFormat="1" ht="12.75">
      <c r="A63" s="98"/>
      <c r="B63" s="99"/>
      <c r="C63" s="99" t="s">
        <v>58</v>
      </c>
      <c r="D63" s="103">
        <v>-2411</v>
      </c>
      <c r="E63" s="343">
        <v>-1204</v>
      </c>
      <c r="F63" s="104">
        <v>-2868</v>
      </c>
      <c r="G63" s="364">
        <v>-3026</v>
      </c>
      <c r="H63" s="103">
        <v>-2827</v>
      </c>
      <c r="I63" s="343">
        <v>-3032</v>
      </c>
      <c r="J63" s="104">
        <v>-1970</v>
      </c>
      <c r="K63" s="364">
        <v>-695</v>
      </c>
      <c r="L63" s="7"/>
      <c r="M63" s="7"/>
      <c r="N63" s="7"/>
      <c r="O63" s="7"/>
      <c r="P63" s="7"/>
      <c r="Q63" s="7"/>
    </row>
    <row r="64" spans="1:17" s="101" customFormat="1" ht="12.75">
      <c r="A64" s="98"/>
      <c r="B64" s="99"/>
      <c r="C64" s="99" t="s">
        <v>38</v>
      </c>
      <c r="D64" s="100">
        <v>445541</v>
      </c>
      <c r="E64" s="343">
        <v>389100</v>
      </c>
      <c r="F64" s="104">
        <v>398226</v>
      </c>
      <c r="G64" s="364">
        <v>391772</v>
      </c>
      <c r="H64" s="100">
        <v>409044</v>
      </c>
      <c r="I64" s="343">
        <v>360124</v>
      </c>
      <c r="J64" s="104">
        <v>383782</v>
      </c>
      <c r="K64" s="364">
        <v>400115</v>
      </c>
      <c r="L64" s="7"/>
      <c r="M64" s="7"/>
      <c r="N64" s="7"/>
      <c r="O64" s="7"/>
      <c r="P64" s="7"/>
      <c r="Q64" s="7"/>
    </row>
    <row r="65" spans="1:11" ht="4.5" customHeight="1">
      <c r="A65" s="76"/>
      <c r="B65" s="77"/>
      <c r="C65" s="92"/>
      <c r="D65" s="93"/>
      <c r="E65" s="344"/>
      <c r="F65" s="354"/>
      <c r="G65" s="365"/>
      <c r="H65" s="93"/>
      <c r="I65" s="344"/>
      <c r="J65" s="354"/>
      <c r="K65" s="365"/>
    </row>
    <row r="66" spans="1:11" ht="12.75">
      <c r="A66" s="76"/>
      <c r="B66" s="94" t="s">
        <v>39</v>
      </c>
      <c r="C66" s="94"/>
      <c r="D66" s="95">
        <f>SUM(D60:D65)</f>
        <v>570951</v>
      </c>
      <c r="E66" s="350">
        <f>SUM(E60:E65)</f>
        <v>515717</v>
      </c>
      <c r="F66" s="359">
        <f>SUM(F60:F64)</f>
        <v>523179</v>
      </c>
      <c r="G66" s="371">
        <v>516567</v>
      </c>
      <c r="H66" s="95">
        <f>SUM(H60:H65)</f>
        <v>534038</v>
      </c>
      <c r="I66" s="350">
        <f>SUM(I60:I65)</f>
        <v>484913</v>
      </c>
      <c r="J66" s="359">
        <f>SUM(J60:J64)</f>
        <v>511491</v>
      </c>
      <c r="K66" s="371">
        <v>529157</v>
      </c>
    </row>
    <row r="67" spans="1:11" ht="4.5" customHeight="1">
      <c r="A67" s="76"/>
      <c r="B67" s="77"/>
      <c r="C67" s="77"/>
      <c r="D67" s="82"/>
      <c r="E67" s="345"/>
      <c r="F67" s="355"/>
      <c r="G67" s="366"/>
      <c r="H67" s="82"/>
      <c r="I67" s="345"/>
      <c r="J67" s="355"/>
      <c r="K67" s="366"/>
    </row>
    <row r="68" spans="1:11" ht="13.5" thickBot="1">
      <c r="A68" s="89" t="s">
        <v>40</v>
      </c>
      <c r="B68" s="90"/>
      <c r="C68" s="90"/>
      <c r="D68" s="91">
        <f>+D66+D56+D54+D42</f>
        <v>1038118</v>
      </c>
      <c r="E68" s="348">
        <f>+E66+E56+E54+E42</f>
        <v>1043380</v>
      </c>
      <c r="F68" s="357">
        <f>+F66+F56+F54+F42</f>
        <v>1025736</v>
      </c>
      <c r="G68" s="369">
        <v>1029558</v>
      </c>
      <c r="H68" s="91">
        <v>1076574</v>
      </c>
      <c r="I68" s="348">
        <f>+I66+I56+I54+I42</f>
        <v>1086753</v>
      </c>
      <c r="J68" s="357">
        <f>+J66+J56+J54+J42</f>
        <v>1069052</v>
      </c>
      <c r="K68" s="369">
        <v>1083265</v>
      </c>
    </row>
    <row r="69" spans="1:11" ht="19.5" customHeight="1" thickTop="1">
      <c r="A69" s="70"/>
      <c r="B69" s="70"/>
      <c r="C69" s="70"/>
      <c r="D69" s="2"/>
      <c r="E69" s="2"/>
      <c r="F69" s="2"/>
      <c r="G69" s="2"/>
      <c r="H69" s="2"/>
      <c r="I69" s="2"/>
      <c r="J69" s="2"/>
      <c r="K69" s="2"/>
    </row>
  </sheetData>
  <printOptions/>
  <pageMargins left="0.65" right="0.393" top="0.59" bottom="0.59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9"/>
  <sheetViews>
    <sheetView showGridLines="0" defaultGridColor="0" colorId="22" workbookViewId="0" topLeftCell="A1">
      <selection activeCell="K2" sqref="K2"/>
    </sheetView>
  </sheetViews>
  <sheetFormatPr defaultColWidth="14.625" defaultRowHeight="12.75"/>
  <cols>
    <col min="1" max="1" width="5.625" style="10" customWidth="1"/>
    <col min="2" max="2" width="8.625" style="10" customWidth="1"/>
    <col min="3" max="3" width="50.50390625" style="10" customWidth="1"/>
    <col min="4" max="11" width="14.875" style="10" customWidth="1"/>
    <col min="12" max="12" width="5.375" style="10" hidden="1" customWidth="1"/>
    <col min="13" max="13" width="4.375" style="10" hidden="1" customWidth="1"/>
    <col min="14" max="14" width="1.875" style="10" hidden="1" customWidth="1"/>
    <col min="15" max="15" width="7.375" style="10" customWidth="1"/>
    <col min="16" max="16" width="6.50390625" style="10" customWidth="1"/>
    <col min="17" max="16384" width="14.625" style="10" customWidth="1"/>
  </cols>
  <sheetData>
    <row r="1" spans="1:11" s="9" customFormat="1" ht="12.75">
      <c r="A1" s="31" t="s">
        <v>85</v>
      </c>
      <c r="B1" s="32"/>
      <c r="C1" s="32"/>
      <c r="D1" s="43">
        <v>2004</v>
      </c>
      <c r="E1" s="33">
        <f>+D1</f>
        <v>2004</v>
      </c>
      <c r="F1" s="33">
        <f>+E1</f>
        <v>2004</v>
      </c>
      <c r="G1" s="34">
        <v>2004</v>
      </c>
      <c r="H1" s="43">
        <v>2005</v>
      </c>
      <c r="I1" s="33">
        <v>2005</v>
      </c>
      <c r="J1" s="33">
        <f>+I1</f>
        <v>2005</v>
      </c>
      <c r="K1" s="34">
        <v>2005</v>
      </c>
    </row>
    <row r="2" spans="1:11" s="9" customFormat="1" ht="12.75">
      <c r="A2" s="35" t="s">
        <v>174</v>
      </c>
      <c r="B2" s="36"/>
      <c r="C2" s="36"/>
      <c r="D2" s="44" t="s">
        <v>87</v>
      </c>
      <c r="E2" s="37" t="s">
        <v>201</v>
      </c>
      <c r="F2" s="37" t="s">
        <v>234</v>
      </c>
      <c r="G2" s="419" t="s">
        <v>250</v>
      </c>
      <c r="H2" s="37" t="s">
        <v>87</v>
      </c>
      <c r="I2" s="37" t="str">
        <f>+E2</f>
        <v>June 30</v>
      </c>
      <c r="J2" s="37" t="s">
        <v>234</v>
      </c>
      <c r="K2" s="419" t="s">
        <v>250</v>
      </c>
    </row>
    <row r="3" spans="1:11" s="9" customFormat="1" ht="12.75">
      <c r="A3" s="138" t="s">
        <v>221</v>
      </c>
      <c r="B3" s="139"/>
      <c r="C3" s="139"/>
      <c r="D3" s="107" t="s">
        <v>0</v>
      </c>
      <c r="E3" s="108" t="str">
        <f>+D3</f>
        <v>(Unaudited)</v>
      </c>
      <c r="F3" s="108" t="str">
        <f>+E3</f>
        <v>(Unaudited)</v>
      </c>
      <c r="G3" s="109" t="s">
        <v>0</v>
      </c>
      <c r="H3" s="107" t="s">
        <v>0</v>
      </c>
      <c r="I3" s="108" t="s">
        <v>0</v>
      </c>
      <c r="J3" s="108" t="str">
        <f>+I3</f>
        <v>(Unaudited)</v>
      </c>
      <c r="K3" s="109" t="s">
        <v>0</v>
      </c>
    </row>
    <row r="4" spans="1:11" s="9" customFormat="1" ht="4.5" customHeight="1">
      <c r="A4" s="111"/>
      <c r="B4" s="112"/>
      <c r="C4" s="113"/>
      <c r="D4" s="123"/>
      <c r="E4" s="372"/>
      <c r="F4" s="385"/>
      <c r="G4" s="393"/>
      <c r="H4" s="123"/>
      <c r="I4" s="372"/>
      <c r="J4" s="385"/>
      <c r="K4" s="393"/>
    </row>
    <row r="5" spans="1:17" ht="12.75">
      <c r="A5" s="114" t="s">
        <v>59</v>
      </c>
      <c r="B5" s="115"/>
      <c r="C5" s="116"/>
      <c r="D5" s="124"/>
      <c r="E5" s="115"/>
      <c r="F5" s="386"/>
      <c r="G5" s="394"/>
      <c r="H5" s="124"/>
      <c r="I5" s="115"/>
      <c r="J5" s="386"/>
      <c r="K5" s="394"/>
      <c r="M5" s="378"/>
      <c r="O5" s="378"/>
      <c r="P5" s="379"/>
      <c r="Q5" s="379"/>
    </row>
    <row r="6" spans="1:17" ht="4.5" customHeight="1">
      <c r="A6" s="117"/>
      <c r="B6" s="115"/>
      <c r="C6" s="116"/>
      <c r="D6" s="124"/>
      <c r="E6" s="115"/>
      <c r="F6" s="386"/>
      <c r="G6" s="394"/>
      <c r="H6" s="124"/>
      <c r="I6" s="115"/>
      <c r="J6" s="386"/>
      <c r="K6" s="394"/>
      <c r="O6" s="378"/>
      <c r="P6" s="379"/>
      <c r="Q6" s="379"/>
    </row>
    <row r="7" spans="1:17" ht="12.75">
      <c r="A7" s="117"/>
      <c r="B7" s="115"/>
      <c r="C7" s="118" t="s">
        <v>9</v>
      </c>
      <c r="D7" s="125">
        <v>26589</v>
      </c>
      <c r="E7" s="373">
        <v>57628</v>
      </c>
      <c r="F7" s="387">
        <v>82204</v>
      </c>
      <c r="G7" s="395">
        <v>85264</v>
      </c>
      <c r="H7" s="125">
        <v>31794</v>
      </c>
      <c r="I7" s="373">
        <v>68080</v>
      </c>
      <c r="J7" s="387">
        <v>106715</v>
      </c>
      <c r="K7" s="395">
        <v>135164</v>
      </c>
      <c r="O7" s="378"/>
      <c r="P7" s="379"/>
      <c r="Q7" s="379"/>
    </row>
    <row r="8" spans="1:17" ht="12.75">
      <c r="A8" s="117"/>
      <c r="B8" s="115"/>
      <c r="C8" s="118" t="s">
        <v>41</v>
      </c>
      <c r="D8" s="125">
        <v>36601</v>
      </c>
      <c r="E8" s="373">
        <v>68442</v>
      </c>
      <c r="F8" s="387">
        <v>100680</v>
      </c>
      <c r="G8" s="395">
        <v>137666</v>
      </c>
      <c r="H8" s="125">
        <v>27333</v>
      </c>
      <c r="I8" s="373">
        <v>56026</v>
      </c>
      <c r="J8" s="387">
        <v>84721</v>
      </c>
      <c r="K8" s="395">
        <v>114686</v>
      </c>
      <c r="O8" s="378"/>
      <c r="P8" s="379"/>
      <c r="Q8" s="379"/>
    </row>
    <row r="9" spans="1:17" ht="12.75">
      <c r="A9" s="117"/>
      <c r="B9" s="115"/>
      <c r="C9" s="118" t="s">
        <v>42</v>
      </c>
      <c r="D9" s="125">
        <v>-7388</v>
      </c>
      <c r="E9" s="373">
        <v>839</v>
      </c>
      <c r="F9" s="387">
        <v>-1262</v>
      </c>
      <c r="G9" s="395">
        <v>3851</v>
      </c>
      <c r="H9" s="125">
        <v>-6363</v>
      </c>
      <c r="I9" s="373">
        <v>-4197</v>
      </c>
      <c r="J9" s="387">
        <v>-8065</v>
      </c>
      <c r="K9" s="395">
        <v>-31</v>
      </c>
      <c r="O9" s="378"/>
      <c r="P9" s="379"/>
      <c r="Q9" s="379"/>
    </row>
    <row r="10" spans="1:17" ht="12.75">
      <c r="A10" s="117"/>
      <c r="B10" s="115"/>
      <c r="C10" s="118" t="s">
        <v>43</v>
      </c>
      <c r="D10" s="125">
        <v>-510</v>
      </c>
      <c r="E10" s="373">
        <v>-744</v>
      </c>
      <c r="F10" s="387">
        <v>-1254</v>
      </c>
      <c r="G10" s="395">
        <v>-1758</v>
      </c>
      <c r="H10" s="125">
        <v>-416</v>
      </c>
      <c r="I10" s="373">
        <v>-805</v>
      </c>
      <c r="J10" s="387">
        <v>-1161</v>
      </c>
      <c r="K10" s="395">
        <v>-1503</v>
      </c>
      <c r="O10" s="378"/>
      <c r="P10" s="379"/>
      <c r="Q10" s="379"/>
    </row>
    <row r="11" spans="1:17" ht="12.75">
      <c r="A11" s="117"/>
      <c r="B11" s="115"/>
      <c r="C11" s="118" t="s">
        <v>44</v>
      </c>
      <c r="D11" s="125">
        <v>-9554</v>
      </c>
      <c r="E11" s="373">
        <v>-16411</v>
      </c>
      <c r="F11" s="387">
        <v>-27401</v>
      </c>
      <c r="G11" s="395">
        <v>-34030</v>
      </c>
      <c r="H11" s="125">
        <v>-10088</v>
      </c>
      <c r="I11" s="373">
        <v>-15775</v>
      </c>
      <c r="J11" s="387">
        <v>-24278</v>
      </c>
      <c r="K11" s="395">
        <v>-31078</v>
      </c>
      <c r="O11" s="380"/>
      <c r="P11" s="379"/>
      <c r="Q11" s="379"/>
    </row>
    <row r="12" spans="1:17" ht="12.75">
      <c r="A12" s="117"/>
      <c r="B12" s="115"/>
      <c r="C12" s="118" t="s">
        <v>210</v>
      </c>
      <c r="D12" s="125">
        <v>-826</v>
      </c>
      <c r="E12" s="373">
        <v>-1642</v>
      </c>
      <c r="F12" s="387">
        <v>-2502</v>
      </c>
      <c r="G12" s="395">
        <v>-3183</v>
      </c>
      <c r="H12" s="125">
        <v>-672</v>
      </c>
      <c r="I12" s="373">
        <v>-1529</v>
      </c>
      <c r="J12" s="387">
        <v>-2065</v>
      </c>
      <c r="K12" s="395">
        <v>-3157</v>
      </c>
      <c r="O12" s="380"/>
      <c r="P12" s="12"/>
      <c r="Q12" s="12"/>
    </row>
    <row r="13" spans="1:16" ht="12.75">
      <c r="A13" s="117"/>
      <c r="B13" s="115"/>
      <c r="C13" s="119" t="s">
        <v>64</v>
      </c>
      <c r="D13" s="125">
        <v>-3025</v>
      </c>
      <c r="E13" s="373">
        <v>-5665</v>
      </c>
      <c r="F13" s="387">
        <v>-8205</v>
      </c>
      <c r="G13" s="395">
        <v>-10900</v>
      </c>
      <c r="H13" s="125">
        <v>-3116</v>
      </c>
      <c r="I13" s="373">
        <v>-3481</v>
      </c>
      <c r="J13" s="387">
        <v>-5538</v>
      </c>
      <c r="K13" s="395">
        <v>-4524</v>
      </c>
      <c r="O13" s="378"/>
      <c r="P13" s="12"/>
    </row>
    <row r="14" spans="1:17" ht="12.75">
      <c r="A14" s="117"/>
      <c r="B14" s="115"/>
      <c r="C14" s="132" t="s">
        <v>211</v>
      </c>
      <c r="D14" s="128">
        <v>-979</v>
      </c>
      <c r="E14" s="374">
        <v>-1189</v>
      </c>
      <c r="F14" s="388">
        <v>1829</v>
      </c>
      <c r="G14" s="396">
        <v>12841</v>
      </c>
      <c r="H14" s="128">
        <v>-3847</v>
      </c>
      <c r="I14" s="374">
        <v>-5548</v>
      </c>
      <c r="J14" s="388">
        <v>-5715</v>
      </c>
      <c r="K14" s="396">
        <v>-7101</v>
      </c>
      <c r="P14" s="12"/>
      <c r="Q14" s="12"/>
    </row>
    <row r="15" spans="1:16" ht="4.5" customHeight="1">
      <c r="A15" s="117"/>
      <c r="B15" s="115"/>
      <c r="C15" s="120"/>
      <c r="D15" s="126"/>
      <c r="E15" s="375"/>
      <c r="F15" s="386"/>
      <c r="G15" s="397"/>
      <c r="H15" s="126"/>
      <c r="I15" s="375"/>
      <c r="J15" s="386"/>
      <c r="K15" s="397"/>
      <c r="O15" s="378"/>
      <c r="P15" s="12"/>
    </row>
    <row r="16" spans="1:16" ht="12.75">
      <c r="A16" s="117"/>
      <c r="B16" s="120" t="s">
        <v>60</v>
      </c>
      <c r="C16" s="115"/>
      <c r="D16" s="126">
        <f>SUM(D7:D14)</f>
        <v>40908</v>
      </c>
      <c r="E16" s="375">
        <v>101258</v>
      </c>
      <c r="F16" s="389">
        <f>SUM(F7:F14)</f>
        <v>144089</v>
      </c>
      <c r="G16" s="397">
        <v>189751</v>
      </c>
      <c r="H16" s="126">
        <v>34625</v>
      </c>
      <c r="I16" s="375">
        <v>92771</v>
      </c>
      <c r="J16" s="389">
        <f>SUM(J7:J14)</f>
        <v>144614</v>
      </c>
      <c r="K16" s="397">
        <v>202456</v>
      </c>
      <c r="N16" s="378"/>
      <c r="P16" s="12"/>
    </row>
    <row r="17" spans="1:16" ht="4.5" customHeight="1">
      <c r="A17" s="117"/>
      <c r="B17" s="115"/>
      <c r="C17" s="120"/>
      <c r="D17" s="126"/>
      <c r="E17" s="375"/>
      <c r="F17" s="386"/>
      <c r="G17" s="397"/>
      <c r="H17" s="126"/>
      <c r="I17" s="375"/>
      <c r="J17" s="386"/>
      <c r="K17" s="397"/>
      <c r="O17" s="381"/>
      <c r="P17" s="12"/>
    </row>
    <row r="18" spans="1:17" ht="12.75">
      <c r="A18" s="114" t="s">
        <v>61</v>
      </c>
      <c r="B18" s="115"/>
      <c r="C18" s="115"/>
      <c r="D18" s="126"/>
      <c r="E18" s="375"/>
      <c r="F18" s="386"/>
      <c r="G18" s="397"/>
      <c r="H18" s="126"/>
      <c r="I18" s="375"/>
      <c r="J18" s="386"/>
      <c r="K18" s="397"/>
      <c r="M18" s="378"/>
      <c r="O18" s="380"/>
      <c r="P18" s="379"/>
      <c r="Q18" s="379"/>
    </row>
    <row r="19" spans="1:17" ht="4.5" customHeight="1">
      <c r="A19" s="117"/>
      <c r="B19" s="115"/>
      <c r="C19" s="121"/>
      <c r="D19" s="126"/>
      <c r="E19" s="375"/>
      <c r="F19" s="386"/>
      <c r="G19" s="397"/>
      <c r="H19" s="126"/>
      <c r="I19" s="375"/>
      <c r="J19" s="386"/>
      <c r="K19" s="397"/>
      <c r="O19" s="378"/>
      <c r="P19" s="379"/>
      <c r="Q19" s="379"/>
    </row>
    <row r="20" spans="1:17" ht="12.75">
      <c r="A20" s="117"/>
      <c r="B20" s="115"/>
      <c r="C20" s="119" t="s">
        <v>50</v>
      </c>
      <c r="D20" s="125">
        <v>-23698</v>
      </c>
      <c r="E20" s="373">
        <v>-42724</v>
      </c>
      <c r="F20" s="387">
        <v>-59936</v>
      </c>
      <c r="G20" s="395">
        <v>-91748</v>
      </c>
      <c r="H20" s="125">
        <v>-19746</v>
      </c>
      <c r="I20" s="373">
        <v>-46350</v>
      </c>
      <c r="J20" s="387">
        <v>-67258</v>
      </c>
      <c r="K20" s="395">
        <v>-103587</v>
      </c>
      <c r="L20" s="110"/>
      <c r="O20" s="383"/>
      <c r="P20" s="379"/>
      <c r="Q20" s="379"/>
    </row>
    <row r="21" spans="1:17" ht="12.75">
      <c r="A21" s="117"/>
      <c r="B21" s="115"/>
      <c r="C21" s="118" t="s">
        <v>62</v>
      </c>
      <c r="D21" s="125">
        <v>-452</v>
      </c>
      <c r="E21" s="373">
        <v>-462</v>
      </c>
      <c r="F21" s="387">
        <v>-8029</v>
      </c>
      <c r="G21" s="395">
        <v>-17273</v>
      </c>
      <c r="H21" s="125">
        <v>-34416</v>
      </c>
      <c r="I21" s="373">
        <v>-36986</v>
      </c>
      <c r="J21" s="387">
        <v>-37047</v>
      </c>
      <c r="K21" s="395">
        <v>-37047</v>
      </c>
      <c r="O21" s="378"/>
      <c r="P21" s="379"/>
      <c r="Q21" s="379"/>
    </row>
    <row r="22" spans="1:17" ht="12.75">
      <c r="A22" s="117"/>
      <c r="B22" s="115"/>
      <c r="C22" s="119" t="s">
        <v>63</v>
      </c>
      <c r="D22" s="125">
        <v>16</v>
      </c>
      <c r="E22" s="373">
        <v>16</v>
      </c>
      <c r="F22" s="387">
        <v>16</v>
      </c>
      <c r="G22" s="395">
        <v>16</v>
      </c>
      <c r="H22" s="125">
        <v>761</v>
      </c>
      <c r="I22" s="373">
        <v>1866</v>
      </c>
      <c r="J22" s="387">
        <v>1866</v>
      </c>
      <c r="K22" s="395">
        <v>1866</v>
      </c>
      <c r="O22" s="378"/>
      <c r="P22" s="379"/>
      <c r="Q22" s="379"/>
    </row>
    <row r="23" spans="1:17" ht="12.75">
      <c r="A23" s="117"/>
      <c r="B23" s="115"/>
      <c r="C23" s="118" t="s">
        <v>45</v>
      </c>
      <c r="D23" s="125">
        <v>309</v>
      </c>
      <c r="E23" s="373">
        <v>761</v>
      </c>
      <c r="F23" s="387">
        <v>1162</v>
      </c>
      <c r="G23" s="395">
        <v>1452</v>
      </c>
      <c r="H23" s="125">
        <v>401</v>
      </c>
      <c r="I23" s="373">
        <v>1046</v>
      </c>
      <c r="J23" s="387">
        <v>1436</v>
      </c>
      <c r="K23" s="395">
        <v>2195</v>
      </c>
      <c r="O23" s="378"/>
      <c r="P23" s="379"/>
      <c r="Q23" s="379"/>
    </row>
    <row r="24" spans="1:17" ht="12.75">
      <c r="A24" s="117"/>
      <c r="B24" s="115"/>
      <c r="C24" s="118" t="s">
        <v>46</v>
      </c>
      <c r="D24" s="125">
        <v>0</v>
      </c>
      <c r="E24" s="373">
        <v>1000</v>
      </c>
      <c r="F24" s="387">
        <v>1000</v>
      </c>
      <c r="G24" s="395">
        <v>2633</v>
      </c>
      <c r="H24" s="125">
        <v>1376</v>
      </c>
      <c r="I24" s="373">
        <v>1729</v>
      </c>
      <c r="J24" s="387">
        <v>1729</v>
      </c>
      <c r="K24" s="395">
        <v>1729</v>
      </c>
      <c r="O24" s="378"/>
      <c r="P24" s="12"/>
      <c r="Q24" s="12"/>
    </row>
    <row r="25" spans="1:16" ht="12.75">
      <c r="A25" s="117"/>
      <c r="B25" s="115"/>
      <c r="C25" s="118" t="s">
        <v>212</v>
      </c>
      <c r="D25" s="125">
        <v>25</v>
      </c>
      <c r="E25" s="373">
        <v>27</v>
      </c>
      <c r="F25" s="387">
        <v>-2019</v>
      </c>
      <c r="G25" s="395">
        <v>43</v>
      </c>
      <c r="H25" s="125">
        <v>-61</v>
      </c>
      <c r="I25" s="373">
        <v>-72</v>
      </c>
      <c r="J25" s="387">
        <v>-38</v>
      </c>
      <c r="K25" s="395">
        <v>-371</v>
      </c>
      <c r="O25" s="378"/>
      <c r="P25" s="12"/>
    </row>
    <row r="26" spans="1:17" ht="12.75">
      <c r="A26" s="117"/>
      <c r="B26" s="115"/>
      <c r="C26" s="118" t="s">
        <v>213</v>
      </c>
      <c r="D26" s="129">
        <v>1452</v>
      </c>
      <c r="E26" s="373">
        <v>2697</v>
      </c>
      <c r="F26" s="387">
        <v>3456</v>
      </c>
      <c r="G26" s="395">
        <v>4090</v>
      </c>
      <c r="H26" s="129">
        <v>158</v>
      </c>
      <c r="I26" s="373">
        <v>408</v>
      </c>
      <c r="J26" s="387">
        <v>673</v>
      </c>
      <c r="K26" s="395">
        <v>2529</v>
      </c>
      <c r="P26" s="12"/>
      <c r="Q26" s="12"/>
    </row>
    <row r="27" spans="1:16" ht="4.5" customHeight="1">
      <c r="A27" s="117"/>
      <c r="B27" s="115"/>
      <c r="C27" s="130"/>
      <c r="D27" s="131"/>
      <c r="E27" s="376"/>
      <c r="F27" s="390"/>
      <c r="G27" s="398"/>
      <c r="H27" s="131"/>
      <c r="I27" s="376"/>
      <c r="J27" s="390"/>
      <c r="K27" s="398"/>
      <c r="O27" s="381"/>
      <c r="P27" s="12"/>
    </row>
    <row r="28" spans="1:16" ht="12.75">
      <c r="A28" s="117"/>
      <c r="B28" s="122" t="s">
        <v>65</v>
      </c>
      <c r="C28" s="115"/>
      <c r="D28" s="126">
        <f>SUM(D20:D26)</f>
        <v>-22348</v>
      </c>
      <c r="E28" s="375">
        <v>-38685</v>
      </c>
      <c r="F28" s="389">
        <f>SUM(F20:F26)</f>
        <v>-64350</v>
      </c>
      <c r="G28" s="397">
        <v>-100787</v>
      </c>
      <c r="H28" s="126">
        <v>-51527</v>
      </c>
      <c r="I28" s="375">
        <v>-78359</v>
      </c>
      <c r="J28" s="389">
        <f>SUM(J20:J26)</f>
        <v>-98639</v>
      </c>
      <c r="K28" s="397">
        <v>-132686</v>
      </c>
      <c r="N28" s="380"/>
      <c r="P28" s="12"/>
    </row>
    <row r="29" spans="1:16" ht="4.5" customHeight="1">
      <c r="A29" s="117"/>
      <c r="B29" s="115"/>
      <c r="C29" s="121"/>
      <c r="D29" s="126"/>
      <c r="E29" s="375"/>
      <c r="F29" s="386"/>
      <c r="G29" s="397"/>
      <c r="H29" s="126"/>
      <c r="I29" s="375"/>
      <c r="J29" s="386"/>
      <c r="K29" s="397"/>
      <c r="O29" s="381"/>
      <c r="P29" s="12"/>
    </row>
    <row r="30" spans="1:17" ht="12.75">
      <c r="A30" s="114" t="s">
        <v>66</v>
      </c>
      <c r="B30" s="115"/>
      <c r="C30" s="115"/>
      <c r="D30" s="126"/>
      <c r="E30" s="375"/>
      <c r="F30" s="386"/>
      <c r="G30" s="397"/>
      <c r="H30" s="126"/>
      <c r="I30" s="375"/>
      <c r="J30" s="386"/>
      <c r="K30" s="397"/>
      <c r="M30" s="378"/>
      <c r="O30" s="380"/>
      <c r="P30" s="379"/>
      <c r="Q30" s="379"/>
    </row>
    <row r="31" spans="1:17" ht="4.5" customHeight="1">
      <c r="A31" s="117"/>
      <c r="B31" s="115"/>
      <c r="C31" s="121"/>
      <c r="D31" s="126"/>
      <c r="E31" s="375"/>
      <c r="F31" s="386"/>
      <c r="G31" s="397"/>
      <c r="H31" s="126"/>
      <c r="I31" s="375"/>
      <c r="J31" s="386"/>
      <c r="K31" s="397"/>
      <c r="O31" s="380"/>
      <c r="P31" s="12"/>
      <c r="Q31" s="12"/>
    </row>
    <row r="32" spans="1:17" ht="12.75">
      <c r="A32" s="117"/>
      <c r="B32" s="115"/>
      <c r="C32" s="119" t="s">
        <v>47</v>
      </c>
      <c r="D32" s="125">
        <v>-3140</v>
      </c>
      <c r="E32" s="373">
        <v>-76997</v>
      </c>
      <c r="F32" s="387">
        <v>-78284</v>
      </c>
      <c r="G32" s="395">
        <v>-78294</v>
      </c>
      <c r="H32" s="125">
        <v>-52</v>
      </c>
      <c r="I32" s="373">
        <v>-70570</v>
      </c>
      <c r="J32" s="387">
        <v>-84507</v>
      </c>
      <c r="K32" s="395">
        <v>-84551</v>
      </c>
      <c r="O32" s="380"/>
      <c r="P32" s="12"/>
      <c r="Q32" s="12"/>
    </row>
    <row r="33" spans="1:16" ht="12.75">
      <c r="A33" s="117"/>
      <c r="B33" s="115"/>
      <c r="C33" s="119" t="s">
        <v>75</v>
      </c>
      <c r="D33" s="125">
        <v>-10314</v>
      </c>
      <c r="E33" s="373">
        <v>27901</v>
      </c>
      <c r="F33" s="387">
        <v>11528</v>
      </c>
      <c r="G33" s="395">
        <v>6199</v>
      </c>
      <c r="H33" s="125">
        <v>26466</v>
      </c>
      <c r="I33" s="373">
        <v>74798</v>
      </c>
      <c r="J33" s="387">
        <v>37704</v>
      </c>
      <c r="K33" s="395">
        <v>20734</v>
      </c>
      <c r="O33" s="378"/>
      <c r="P33" s="12"/>
    </row>
    <row r="34" spans="1:17" ht="12.75">
      <c r="A34" s="117"/>
      <c r="B34" s="115"/>
      <c r="C34" s="118" t="s">
        <v>239</v>
      </c>
      <c r="D34" s="133"/>
      <c r="E34" s="374"/>
      <c r="F34" s="388">
        <v>0</v>
      </c>
      <c r="G34" s="396">
        <v>0</v>
      </c>
      <c r="H34" s="133"/>
      <c r="I34" s="374"/>
      <c r="J34" s="388">
        <v>1900</v>
      </c>
      <c r="K34" s="396">
        <v>1969</v>
      </c>
      <c r="P34" s="12"/>
      <c r="Q34" s="12"/>
    </row>
    <row r="35" spans="1:17" ht="14.25" customHeight="1">
      <c r="A35" s="117"/>
      <c r="B35" s="115"/>
      <c r="C35" s="120"/>
      <c r="D35" s="126"/>
      <c r="E35" s="375"/>
      <c r="F35" s="386"/>
      <c r="G35" s="397"/>
      <c r="H35" s="126"/>
      <c r="I35" s="375"/>
      <c r="J35" s="386"/>
      <c r="K35" s="397"/>
      <c r="P35" s="12"/>
      <c r="Q35" s="382"/>
    </row>
    <row r="36" spans="1:17" ht="12.75">
      <c r="A36" s="117"/>
      <c r="B36" s="122" t="s">
        <v>67</v>
      </c>
      <c r="C36" s="115"/>
      <c r="D36" s="126">
        <f>SUM(D32:D33)</f>
        <v>-13454</v>
      </c>
      <c r="E36" s="375">
        <v>-49096</v>
      </c>
      <c r="F36" s="389">
        <f>SUM(F32:F34)</f>
        <v>-66756</v>
      </c>
      <c r="G36" s="397">
        <v>-72095</v>
      </c>
      <c r="H36" s="126">
        <v>26414</v>
      </c>
      <c r="I36" s="375">
        <v>4228</v>
      </c>
      <c r="J36" s="389">
        <f>SUM(J32:J34)</f>
        <v>-44903</v>
      </c>
      <c r="K36" s="397">
        <v>-61848</v>
      </c>
      <c r="N36" s="380"/>
      <c r="P36" s="12"/>
      <c r="Q36" s="12"/>
    </row>
    <row r="37" spans="1:17" ht="4.5" customHeight="1">
      <c r="A37" s="117"/>
      <c r="B37" s="122"/>
      <c r="C37" s="115"/>
      <c r="D37" s="126"/>
      <c r="E37" s="375"/>
      <c r="F37" s="386"/>
      <c r="G37" s="397"/>
      <c r="H37" s="126"/>
      <c r="I37" s="375"/>
      <c r="J37" s="386"/>
      <c r="K37" s="397"/>
      <c r="N37" s="380"/>
      <c r="O37" s="381"/>
      <c r="P37" s="12"/>
      <c r="Q37" s="12"/>
    </row>
    <row r="38" spans="1:17" ht="12.75">
      <c r="A38" s="117"/>
      <c r="B38" s="122" t="s">
        <v>90</v>
      </c>
      <c r="C38" s="115"/>
      <c r="D38" s="126">
        <v>-1030</v>
      </c>
      <c r="E38" s="375">
        <v>-909</v>
      </c>
      <c r="F38" s="389">
        <v>-1759</v>
      </c>
      <c r="G38" s="397">
        <v>-2122</v>
      </c>
      <c r="H38" s="126">
        <v>102</v>
      </c>
      <c r="I38" s="375">
        <v>371</v>
      </c>
      <c r="J38" s="389">
        <v>595</v>
      </c>
      <c r="K38" s="397">
        <v>1259</v>
      </c>
      <c r="N38" s="380"/>
      <c r="P38" s="12"/>
      <c r="Q38" s="12"/>
    </row>
    <row r="39" spans="1:15" ht="4.5" customHeight="1">
      <c r="A39" s="117"/>
      <c r="B39" s="115"/>
      <c r="C39" s="121"/>
      <c r="D39" s="126"/>
      <c r="E39" s="375"/>
      <c r="F39" s="386"/>
      <c r="G39" s="397"/>
      <c r="H39" s="126"/>
      <c r="I39" s="375"/>
      <c r="J39" s="386"/>
      <c r="K39" s="397"/>
      <c r="O39" s="381"/>
    </row>
    <row r="40" spans="1:17" ht="12.75">
      <c r="A40" s="117"/>
      <c r="B40" s="120" t="s">
        <v>48</v>
      </c>
      <c r="C40" s="115"/>
      <c r="D40" s="126">
        <f>D16+D28+D36+D38</f>
        <v>4076</v>
      </c>
      <c r="E40" s="375">
        <v>12568</v>
      </c>
      <c r="F40" s="389">
        <f>F16+F28+F36+F38</f>
        <v>11224</v>
      </c>
      <c r="G40" s="397">
        <v>14747</v>
      </c>
      <c r="H40" s="126">
        <v>9614</v>
      </c>
      <c r="I40" s="375">
        <v>19011</v>
      </c>
      <c r="J40" s="389">
        <f>J16+J28+J36+J38</f>
        <v>1667</v>
      </c>
      <c r="K40" s="397">
        <v>9181</v>
      </c>
      <c r="N40" s="378"/>
      <c r="O40" s="381"/>
      <c r="P40" s="379"/>
      <c r="Q40" s="379"/>
    </row>
    <row r="41" spans="1:17" ht="4.5" customHeight="1">
      <c r="A41" s="117"/>
      <c r="B41" s="115"/>
      <c r="C41" s="121"/>
      <c r="D41" s="126"/>
      <c r="E41" s="375"/>
      <c r="F41" s="386"/>
      <c r="G41" s="397"/>
      <c r="H41" s="126"/>
      <c r="I41" s="375"/>
      <c r="J41" s="386"/>
      <c r="K41" s="397"/>
      <c r="O41" s="384"/>
      <c r="P41" s="379"/>
      <c r="Q41" s="379"/>
    </row>
    <row r="42" spans="1:17" ht="4.5" customHeight="1">
      <c r="A42" s="117"/>
      <c r="B42" s="115"/>
      <c r="C42" s="121"/>
      <c r="D42" s="126"/>
      <c r="E42" s="375"/>
      <c r="F42" s="386"/>
      <c r="G42" s="397"/>
      <c r="H42" s="126"/>
      <c r="I42" s="375"/>
      <c r="J42" s="386"/>
      <c r="K42" s="397"/>
      <c r="O42" s="384"/>
      <c r="P42" s="379"/>
      <c r="Q42" s="379"/>
    </row>
    <row r="43" spans="1:16" ht="12.75">
      <c r="A43" s="117"/>
      <c r="B43" s="115"/>
      <c r="C43" s="118" t="s">
        <v>73</v>
      </c>
      <c r="D43" s="125">
        <v>22132</v>
      </c>
      <c r="E43" s="373">
        <v>22132</v>
      </c>
      <c r="F43" s="387">
        <v>22132</v>
      </c>
      <c r="G43" s="395">
        <v>22132</v>
      </c>
      <c r="H43" s="125">
        <v>36879</v>
      </c>
      <c r="I43" s="373">
        <v>36879</v>
      </c>
      <c r="J43" s="387">
        <v>36879</v>
      </c>
      <c r="K43" s="395">
        <v>36879</v>
      </c>
      <c r="O43" s="384"/>
      <c r="P43" s="12"/>
    </row>
    <row r="44" spans="1:17" ht="4.5" customHeight="1">
      <c r="A44" s="117"/>
      <c r="B44" s="115"/>
      <c r="C44" s="118"/>
      <c r="D44" s="125"/>
      <c r="E44" s="373"/>
      <c r="F44" s="391"/>
      <c r="G44" s="395"/>
      <c r="H44" s="125"/>
      <c r="I44" s="373"/>
      <c r="J44" s="391"/>
      <c r="K44" s="395"/>
      <c r="O44" s="378"/>
      <c r="P44" s="12"/>
      <c r="Q44" s="12"/>
    </row>
    <row r="45" spans="1:11" ht="12.75">
      <c r="A45" s="117"/>
      <c r="B45" s="115"/>
      <c r="C45" s="127" t="s">
        <v>74</v>
      </c>
      <c r="D45" s="128">
        <v>26208</v>
      </c>
      <c r="E45" s="374">
        <v>34700</v>
      </c>
      <c r="F45" s="388">
        <v>33356</v>
      </c>
      <c r="G45" s="396">
        <v>36879</v>
      </c>
      <c r="H45" s="128">
        <v>46493</v>
      </c>
      <c r="I45" s="374">
        <v>55890</v>
      </c>
      <c r="J45" s="388">
        <v>38546</v>
      </c>
      <c r="K45" s="396">
        <v>46060</v>
      </c>
    </row>
    <row r="46" spans="1:11" ht="4.5" customHeight="1">
      <c r="A46" s="117"/>
      <c r="B46" s="115"/>
      <c r="C46" s="120"/>
      <c r="D46" s="126"/>
      <c r="E46" s="375"/>
      <c r="F46" s="386"/>
      <c r="G46" s="397"/>
      <c r="H46" s="126"/>
      <c r="I46" s="375"/>
      <c r="J46" s="386"/>
      <c r="K46" s="397"/>
    </row>
    <row r="47" spans="1:14" ht="13.5" thickBot="1">
      <c r="A47" s="134"/>
      <c r="B47" s="135" t="s">
        <v>48</v>
      </c>
      <c r="C47" s="136"/>
      <c r="D47" s="137">
        <f>D45-D43</f>
        <v>4076</v>
      </c>
      <c r="E47" s="377">
        <v>12568</v>
      </c>
      <c r="F47" s="392">
        <f>F45-F43</f>
        <v>11224</v>
      </c>
      <c r="G47" s="399">
        <v>14747</v>
      </c>
      <c r="H47" s="137">
        <v>9614</v>
      </c>
      <c r="I47" s="377">
        <v>19011</v>
      </c>
      <c r="J47" s="392">
        <f>J45-J43</f>
        <v>1667</v>
      </c>
      <c r="K47" s="399">
        <v>9181</v>
      </c>
      <c r="N47" s="378"/>
    </row>
    <row r="48" ht="13.5" thickTop="1">
      <c r="C48" s="11"/>
    </row>
    <row r="49" ht="12.75">
      <c r="C49" s="13"/>
    </row>
  </sheetData>
  <printOptions/>
  <pageMargins left="0.393" right="0.393" top="0.59" bottom="0.5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J8" sqref="J8"/>
    </sheetView>
  </sheetViews>
  <sheetFormatPr defaultColWidth="9.00390625" defaultRowHeight="12.75"/>
  <cols>
    <col min="1" max="1" width="5.50390625" style="15" customWidth="1"/>
    <col min="2" max="2" width="43.375" style="15" bestFit="1" customWidth="1"/>
    <col min="3" max="8" width="11.875" style="21" customWidth="1"/>
    <col min="9" max="9" width="11.875" style="411" customWidth="1"/>
    <col min="10" max="10" width="11.875" style="21" customWidth="1"/>
    <col min="11" max="12" width="9.125" style="15" customWidth="1"/>
    <col min="13" max="13" width="9.125" style="15" customWidth="1" collapsed="1"/>
    <col min="14" max="15" width="9.125" style="15" customWidth="1"/>
    <col min="16" max="16" width="9.125" style="15" customWidth="1" collapsed="1"/>
    <col min="17" max="16384" width="9.125" style="15" customWidth="1"/>
  </cols>
  <sheetData>
    <row r="1" spans="1:10" s="14" customFormat="1" ht="12.75">
      <c r="A1" s="141" t="s">
        <v>85</v>
      </c>
      <c r="B1" s="142"/>
      <c r="C1" s="143">
        <v>2004</v>
      </c>
      <c r="D1" s="143">
        <v>2004</v>
      </c>
      <c r="E1" s="143">
        <v>2004</v>
      </c>
      <c r="F1" s="143">
        <v>2004</v>
      </c>
      <c r="G1" s="143">
        <v>2005</v>
      </c>
      <c r="H1" s="143">
        <v>2005</v>
      </c>
      <c r="I1" s="144">
        <v>2005</v>
      </c>
      <c r="J1" s="144">
        <v>2005</v>
      </c>
    </row>
    <row r="2" spans="1:10" ht="12.75">
      <c r="A2" s="145" t="s">
        <v>172</v>
      </c>
      <c r="B2" s="146"/>
      <c r="C2" s="147" t="s">
        <v>87</v>
      </c>
      <c r="D2" s="147" t="s">
        <v>201</v>
      </c>
      <c r="E2" s="147" t="s">
        <v>235</v>
      </c>
      <c r="F2" s="413" t="s">
        <v>249</v>
      </c>
      <c r="G2" s="147" t="s">
        <v>87</v>
      </c>
      <c r="H2" s="147" t="s">
        <v>201</v>
      </c>
      <c r="I2" s="148" t="s">
        <v>235</v>
      </c>
      <c r="J2" s="148" t="s">
        <v>249</v>
      </c>
    </row>
    <row r="3" spans="1:10" s="140" customFormat="1" ht="12.75">
      <c r="A3" s="149" t="s">
        <v>164</v>
      </c>
      <c r="B3" s="150"/>
      <c r="C3" s="151" t="s">
        <v>0</v>
      </c>
      <c r="D3" s="151" t="s">
        <v>0</v>
      </c>
      <c r="E3" s="151" t="s">
        <v>0</v>
      </c>
      <c r="F3" s="151" t="s">
        <v>0</v>
      </c>
      <c r="G3" s="151" t="s">
        <v>0</v>
      </c>
      <c r="H3" s="151" t="s">
        <v>0</v>
      </c>
      <c r="I3" s="152" t="s">
        <v>0</v>
      </c>
      <c r="J3" s="152" t="s">
        <v>0</v>
      </c>
    </row>
    <row r="4" spans="1:14" ht="6.75" customHeight="1">
      <c r="A4" s="158"/>
      <c r="B4" s="159"/>
      <c r="C4" s="16"/>
      <c r="D4" s="155"/>
      <c r="E4" s="16"/>
      <c r="F4" s="153"/>
      <c r="G4" s="16"/>
      <c r="H4" s="153"/>
      <c r="I4" s="414"/>
      <c r="J4" s="153"/>
      <c r="M4" s="23"/>
      <c r="N4" s="23"/>
    </row>
    <row r="5" spans="1:15" ht="15.75">
      <c r="A5" s="160" t="s">
        <v>170</v>
      </c>
      <c r="B5" s="159"/>
      <c r="C5" s="19"/>
      <c r="D5" s="157"/>
      <c r="E5" s="19"/>
      <c r="F5" s="154"/>
      <c r="G5" s="19"/>
      <c r="H5" s="154"/>
      <c r="I5" s="416"/>
      <c r="J5" s="154"/>
      <c r="L5" s="401"/>
      <c r="M5" s="23"/>
      <c r="N5" s="23"/>
      <c r="O5" s="401"/>
    </row>
    <row r="6" spans="1:15" ht="15.75">
      <c r="A6" s="160"/>
      <c r="B6" s="159"/>
      <c r="C6" s="19"/>
      <c r="D6" s="157"/>
      <c r="E6" s="19"/>
      <c r="F6" s="154"/>
      <c r="G6" s="19"/>
      <c r="H6" s="154"/>
      <c r="I6" s="416"/>
      <c r="J6" s="154"/>
      <c r="L6" s="401"/>
      <c r="M6" s="23"/>
      <c r="N6" s="23"/>
      <c r="O6" s="401"/>
    </row>
    <row r="7" spans="1:15" ht="12.75">
      <c r="A7" s="161" t="s">
        <v>165</v>
      </c>
      <c r="B7" s="159"/>
      <c r="C7" s="19"/>
      <c r="D7" s="157"/>
      <c r="E7" s="19"/>
      <c r="F7" s="154"/>
      <c r="G7" s="19"/>
      <c r="H7" s="154"/>
      <c r="I7" s="416"/>
      <c r="J7" s="154"/>
      <c r="L7" s="401"/>
      <c r="M7" s="23"/>
      <c r="N7" s="23"/>
      <c r="O7" s="401"/>
    </row>
    <row r="8" spans="1:15" ht="12.75">
      <c r="A8" s="161"/>
      <c r="B8" s="159" t="s">
        <v>1</v>
      </c>
      <c r="C8" s="19">
        <v>24188</v>
      </c>
      <c r="D8" s="157">
        <v>48535</v>
      </c>
      <c r="E8" s="19">
        <v>72562</v>
      </c>
      <c r="F8" s="154">
        <v>96452</v>
      </c>
      <c r="G8" s="19">
        <v>23956</v>
      </c>
      <c r="H8" s="154">
        <v>47759</v>
      </c>
      <c r="I8" s="416">
        <v>71436</v>
      </c>
      <c r="J8" s="154">
        <v>95044</v>
      </c>
      <c r="L8" s="401"/>
      <c r="M8" s="23"/>
      <c r="N8" s="23"/>
      <c r="O8" s="401"/>
    </row>
    <row r="9" spans="1:15" ht="12.75">
      <c r="A9" s="161"/>
      <c r="B9" s="159" t="s">
        <v>214</v>
      </c>
      <c r="C9" s="19">
        <v>32700</v>
      </c>
      <c r="D9" s="157">
        <v>64953</v>
      </c>
      <c r="E9" s="19">
        <v>94883</v>
      </c>
      <c r="F9" s="154">
        <v>121522</v>
      </c>
      <c r="G9" s="19">
        <v>25588</v>
      </c>
      <c r="H9" s="154">
        <v>49421</v>
      </c>
      <c r="I9" s="416">
        <v>71266</v>
      </c>
      <c r="J9" s="154">
        <v>95169</v>
      </c>
      <c r="L9" s="401"/>
      <c r="M9" s="23"/>
      <c r="N9" s="23"/>
      <c r="O9" s="401"/>
    </row>
    <row r="10" spans="1:15" ht="12.75">
      <c r="A10" s="161"/>
      <c r="B10" s="159" t="s">
        <v>2</v>
      </c>
      <c r="C10" s="19">
        <v>12480</v>
      </c>
      <c r="D10" s="157">
        <v>25656</v>
      </c>
      <c r="E10" s="19">
        <v>38942</v>
      </c>
      <c r="F10" s="154">
        <v>52995</v>
      </c>
      <c r="G10" s="19">
        <v>15284</v>
      </c>
      <c r="H10" s="154">
        <v>31029</v>
      </c>
      <c r="I10" s="416">
        <v>47133</v>
      </c>
      <c r="J10" s="154">
        <v>63866</v>
      </c>
      <c r="L10" s="401"/>
      <c r="M10" s="23"/>
      <c r="N10" s="23"/>
      <c r="O10" s="401"/>
    </row>
    <row r="11" spans="1:15" ht="12.75">
      <c r="A11" s="161"/>
      <c r="B11" s="159" t="s">
        <v>215</v>
      </c>
      <c r="C11" s="19">
        <v>6988</v>
      </c>
      <c r="D11" s="157">
        <v>14778</v>
      </c>
      <c r="E11" s="19">
        <v>21901</v>
      </c>
      <c r="F11" s="154">
        <v>30774</v>
      </c>
      <c r="G11" s="19">
        <v>6950</v>
      </c>
      <c r="H11" s="154">
        <v>15306</v>
      </c>
      <c r="I11" s="416">
        <v>23544</v>
      </c>
      <c r="J11" s="154">
        <v>33971</v>
      </c>
      <c r="L11" s="401"/>
      <c r="M11" s="23"/>
      <c r="N11" s="23"/>
      <c r="O11" s="401"/>
    </row>
    <row r="12" spans="1:15" ht="12.75" customHeight="1">
      <c r="A12" s="158"/>
      <c r="B12" s="159" t="s">
        <v>3</v>
      </c>
      <c r="C12" s="19">
        <f>SUM(C8:C11)</f>
        <v>76356</v>
      </c>
      <c r="D12" s="157">
        <f>SUM(D8:D11)</f>
        <v>153922</v>
      </c>
      <c r="E12" s="19">
        <v>228288</v>
      </c>
      <c r="F12" s="154">
        <v>301743</v>
      </c>
      <c r="G12" s="19">
        <f>SUM(G8:G11)</f>
        <v>71778</v>
      </c>
      <c r="H12" s="154">
        <f>SUM(H8:H11)</f>
        <v>143515</v>
      </c>
      <c r="I12" s="416">
        <v>213379</v>
      </c>
      <c r="J12" s="154">
        <v>288050</v>
      </c>
      <c r="L12" s="401"/>
      <c r="M12" s="23"/>
      <c r="N12" s="23"/>
      <c r="O12" s="401"/>
    </row>
    <row r="13" spans="1:15" ht="12.75" customHeight="1">
      <c r="A13" s="158"/>
      <c r="B13" s="159" t="s">
        <v>166</v>
      </c>
      <c r="C13" s="19"/>
      <c r="D13" s="157"/>
      <c r="E13" s="19"/>
      <c r="F13" s="154">
        <v>102367</v>
      </c>
      <c r="G13" s="19"/>
      <c r="H13" s="154"/>
      <c r="I13" s="416"/>
      <c r="J13" s="154">
        <v>104087</v>
      </c>
      <c r="K13" s="23"/>
      <c r="L13" s="401"/>
      <c r="M13" s="23"/>
      <c r="N13" s="23"/>
      <c r="O13" s="401"/>
    </row>
    <row r="14" spans="1:15" ht="12.75" customHeight="1">
      <c r="A14" s="158"/>
      <c r="B14" s="159" t="s">
        <v>167</v>
      </c>
      <c r="C14" s="19">
        <v>28800</v>
      </c>
      <c r="D14" s="157">
        <v>55841</v>
      </c>
      <c r="E14" s="19">
        <v>81535</v>
      </c>
      <c r="F14" s="154">
        <v>85627</v>
      </c>
      <c r="G14" s="19">
        <v>26524</v>
      </c>
      <c r="H14" s="154">
        <v>53481</v>
      </c>
      <c r="I14" s="416">
        <v>78099</v>
      </c>
      <c r="J14" s="154">
        <v>102333</v>
      </c>
      <c r="L14" s="402"/>
      <c r="M14" s="23"/>
      <c r="N14" s="23"/>
      <c r="O14" s="401"/>
    </row>
    <row r="15" spans="1:15" ht="12.75" customHeight="1">
      <c r="A15" s="158"/>
      <c r="B15" s="159" t="s">
        <v>9</v>
      </c>
      <c r="C15" s="19">
        <v>11922</v>
      </c>
      <c r="D15" s="157">
        <v>22193</v>
      </c>
      <c r="E15" s="19">
        <v>31044</v>
      </c>
      <c r="F15" s="154">
        <v>13061</v>
      </c>
      <c r="G15" s="19">
        <v>11225</v>
      </c>
      <c r="H15" s="154">
        <v>22787</v>
      </c>
      <c r="I15" s="416">
        <v>32501</v>
      </c>
      <c r="J15" s="154">
        <v>40944</v>
      </c>
      <c r="L15" s="401"/>
      <c r="M15" s="23"/>
      <c r="N15" s="23"/>
      <c r="O15" s="401"/>
    </row>
    <row r="16" spans="1:14" ht="12.75">
      <c r="A16" s="158"/>
      <c r="B16" s="159"/>
      <c r="C16" s="19"/>
      <c r="D16" s="157"/>
      <c r="E16" s="19"/>
      <c r="F16" s="154"/>
      <c r="G16" s="19"/>
      <c r="H16" s="154"/>
      <c r="I16" s="416"/>
      <c r="J16" s="154"/>
      <c r="L16" s="400"/>
      <c r="M16" s="23"/>
      <c r="N16" s="23"/>
    </row>
    <row r="17" spans="1:14" ht="12.75">
      <c r="A17" s="158" t="s">
        <v>23</v>
      </c>
      <c r="B17" s="159"/>
      <c r="C17" s="19">
        <v>409327</v>
      </c>
      <c r="D17" s="157">
        <v>401076</v>
      </c>
      <c r="E17" s="19">
        <v>392553</v>
      </c>
      <c r="F17" s="154">
        <v>380895</v>
      </c>
      <c r="G17" s="19">
        <v>371414</v>
      </c>
      <c r="H17" s="154">
        <v>365300</v>
      </c>
      <c r="I17" s="416">
        <v>359094</v>
      </c>
      <c r="J17" s="154">
        <v>360184</v>
      </c>
      <c r="M17" s="23"/>
      <c r="N17" s="23"/>
    </row>
    <row r="18" spans="1:14" ht="12.75">
      <c r="A18" s="158" t="s">
        <v>24</v>
      </c>
      <c r="B18" s="159"/>
      <c r="C18" s="19">
        <v>32567</v>
      </c>
      <c r="D18" s="157">
        <v>32688</v>
      </c>
      <c r="E18" s="19">
        <v>31988</v>
      </c>
      <c r="F18" s="154">
        <v>32669</v>
      </c>
      <c r="G18" s="19">
        <v>32061</v>
      </c>
      <c r="H18" s="154">
        <v>31671</v>
      </c>
      <c r="I18" s="416">
        <v>31288</v>
      </c>
      <c r="J18" s="154">
        <v>38509</v>
      </c>
      <c r="M18" s="23"/>
      <c r="N18" s="23"/>
    </row>
    <row r="19" spans="1:14" ht="12.75">
      <c r="A19" s="158" t="s">
        <v>168</v>
      </c>
      <c r="B19" s="159"/>
      <c r="C19" s="19">
        <v>6001</v>
      </c>
      <c r="D19" s="157">
        <v>14543</v>
      </c>
      <c r="E19" s="19">
        <v>22491</v>
      </c>
      <c r="F19" s="154">
        <v>33511</v>
      </c>
      <c r="G19" s="19">
        <v>5211</v>
      </c>
      <c r="H19" s="154">
        <v>14124</v>
      </c>
      <c r="I19" s="416">
        <v>22440</v>
      </c>
      <c r="J19" s="154">
        <v>46813</v>
      </c>
      <c r="M19" s="23"/>
      <c r="N19" s="23"/>
    </row>
    <row r="20" spans="1:14" ht="12.75">
      <c r="A20" s="158" t="s">
        <v>169</v>
      </c>
      <c r="B20" s="159"/>
      <c r="C20" s="19">
        <v>9509</v>
      </c>
      <c r="D20" s="157">
        <v>9469</v>
      </c>
      <c r="E20" s="19">
        <v>9391</v>
      </c>
      <c r="F20" s="154">
        <v>9145</v>
      </c>
      <c r="G20" s="19">
        <v>8110</v>
      </c>
      <c r="H20" s="154">
        <v>7800</v>
      </c>
      <c r="I20" s="416">
        <v>7285</v>
      </c>
      <c r="J20" s="154">
        <v>6861</v>
      </c>
      <c r="M20" s="23"/>
      <c r="N20" s="23"/>
    </row>
    <row r="21" spans="1:14" ht="12.75">
      <c r="A21" s="168"/>
      <c r="B21" s="169"/>
      <c r="C21" s="170"/>
      <c r="D21" s="171"/>
      <c r="E21" s="170"/>
      <c r="F21" s="172"/>
      <c r="G21" s="170"/>
      <c r="H21" s="172"/>
      <c r="I21" s="417"/>
      <c r="J21" s="172"/>
      <c r="M21" s="23"/>
      <c r="N21" s="23"/>
    </row>
    <row r="22" spans="1:15" ht="15.75">
      <c r="A22" s="160" t="s">
        <v>216</v>
      </c>
      <c r="B22" s="159"/>
      <c r="C22" s="19"/>
      <c r="D22" s="157"/>
      <c r="E22" s="19"/>
      <c r="F22" s="154"/>
      <c r="G22" s="19"/>
      <c r="H22" s="154"/>
      <c r="I22" s="416"/>
      <c r="J22" s="154"/>
      <c r="L22" s="401"/>
      <c r="M22" s="23"/>
      <c r="N22" s="23"/>
      <c r="O22" s="401"/>
    </row>
    <row r="23" spans="1:15" ht="15.75">
      <c r="A23" s="160"/>
      <c r="B23" s="159"/>
      <c r="C23" s="19"/>
      <c r="D23" s="157"/>
      <c r="E23" s="19"/>
      <c r="F23" s="154"/>
      <c r="G23" s="19"/>
      <c r="H23" s="154"/>
      <c r="I23" s="416"/>
      <c r="J23" s="154"/>
      <c r="L23" s="401"/>
      <c r="M23" s="23"/>
      <c r="N23" s="23"/>
      <c r="O23" s="401"/>
    </row>
    <row r="24" spans="1:15" ht="12.75">
      <c r="A24" s="161" t="s">
        <v>165</v>
      </c>
      <c r="B24" s="159"/>
      <c r="C24" s="19"/>
      <c r="D24" s="157"/>
      <c r="E24" s="19"/>
      <c r="F24" s="154"/>
      <c r="G24" s="19"/>
      <c r="H24" s="154"/>
      <c r="I24" s="416"/>
      <c r="J24" s="154"/>
      <c r="L24" s="401"/>
      <c r="M24" s="23"/>
      <c r="N24" s="23"/>
      <c r="O24" s="401"/>
    </row>
    <row r="25" spans="1:15" ht="12.75">
      <c r="A25" s="161"/>
      <c r="B25" s="159" t="s">
        <v>1</v>
      </c>
      <c r="C25" s="19">
        <v>2787</v>
      </c>
      <c r="D25" s="157">
        <v>5475</v>
      </c>
      <c r="E25" s="19">
        <v>8052</v>
      </c>
      <c r="F25" s="154">
        <v>10578</v>
      </c>
      <c r="G25" s="19">
        <v>2482</v>
      </c>
      <c r="H25" s="154">
        <v>5490</v>
      </c>
      <c r="I25" s="416">
        <v>8549</v>
      </c>
      <c r="J25" s="154">
        <v>11513</v>
      </c>
      <c r="L25" s="401"/>
      <c r="M25" s="23"/>
      <c r="N25" s="23"/>
      <c r="O25" s="401"/>
    </row>
    <row r="26" spans="1:15" ht="12.75">
      <c r="A26" s="161"/>
      <c r="B26" s="159" t="s">
        <v>214</v>
      </c>
      <c r="C26" s="19">
        <v>7719</v>
      </c>
      <c r="D26" s="157">
        <v>15245</v>
      </c>
      <c r="E26" s="19">
        <v>22310</v>
      </c>
      <c r="F26" s="154">
        <v>29168</v>
      </c>
      <c r="G26" s="19">
        <v>6404</v>
      </c>
      <c r="H26" s="154">
        <v>16459</v>
      </c>
      <c r="I26" s="416">
        <v>27343</v>
      </c>
      <c r="J26" s="154">
        <v>37072</v>
      </c>
      <c r="L26" s="401"/>
      <c r="M26" s="23"/>
      <c r="N26" s="23"/>
      <c r="O26" s="401"/>
    </row>
    <row r="27" spans="1:15" ht="12.75">
      <c r="A27" s="161"/>
      <c r="B27" s="159" t="s">
        <v>2</v>
      </c>
      <c r="C27" s="19">
        <v>965</v>
      </c>
      <c r="D27" s="157">
        <v>1852</v>
      </c>
      <c r="E27" s="19">
        <v>2746</v>
      </c>
      <c r="F27" s="154">
        <v>3691</v>
      </c>
      <c r="G27" s="19">
        <v>950</v>
      </c>
      <c r="H27" s="154">
        <v>2371</v>
      </c>
      <c r="I27" s="416">
        <v>3824</v>
      </c>
      <c r="J27" s="154">
        <v>5453</v>
      </c>
      <c r="L27" s="401"/>
      <c r="M27" s="23"/>
      <c r="N27" s="23"/>
      <c r="O27" s="401"/>
    </row>
    <row r="28" spans="1:15" ht="12.75">
      <c r="A28" s="161"/>
      <c r="B28" s="159" t="s">
        <v>215</v>
      </c>
      <c r="C28" s="19">
        <v>365</v>
      </c>
      <c r="D28" s="157">
        <v>618</v>
      </c>
      <c r="E28" s="19">
        <v>1087</v>
      </c>
      <c r="F28" s="154">
        <v>1747</v>
      </c>
      <c r="G28" s="19">
        <v>278</v>
      </c>
      <c r="H28" s="154">
        <v>637</v>
      </c>
      <c r="I28" s="416">
        <v>1044</v>
      </c>
      <c r="J28" s="154">
        <v>1812</v>
      </c>
      <c r="L28" s="401"/>
      <c r="M28" s="23"/>
      <c r="N28" s="23"/>
      <c r="O28" s="401"/>
    </row>
    <row r="29" spans="1:15" ht="12.75" customHeight="1">
      <c r="A29" s="158"/>
      <c r="B29" s="159" t="s">
        <v>3</v>
      </c>
      <c r="C29" s="19">
        <f>SUM(C25:C28)</f>
        <v>11836</v>
      </c>
      <c r="D29" s="157">
        <f>SUM(D25:D28)</f>
        <v>23190</v>
      </c>
      <c r="E29" s="19">
        <v>34195</v>
      </c>
      <c r="F29" s="154">
        <v>45184</v>
      </c>
      <c r="G29" s="19">
        <f>SUM(G25:G28)</f>
        <v>10114</v>
      </c>
      <c r="H29" s="154">
        <f>SUM(H25:H28)</f>
        <v>24957</v>
      </c>
      <c r="I29" s="416">
        <v>40760</v>
      </c>
      <c r="J29" s="154">
        <v>55850</v>
      </c>
      <c r="L29" s="401"/>
      <c r="M29" s="23"/>
      <c r="N29" s="23"/>
      <c r="O29" s="401"/>
    </row>
    <row r="30" spans="1:15" ht="12.75" customHeight="1">
      <c r="A30" s="158"/>
      <c r="B30" s="159" t="s">
        <v>166</v>
      </c>
      <c r="C30" s="19"/>
      <c r="D30" s="157"/>
      <c r="E30" s="19"/>
      <c r="F30" s="154">
        <v>19466</v>
      </c>
      <c r="G30" s="19"/>
      <c r="H30" s="154"/>
      <c r="I30" s="416"/>
      <c r="J30" s="154">
        <v>22354</v>
      </c>
      <c r="K30" s="23"/>
      <c r="L30" s="401"/>
      <c r="M30" s="23"/>
      <c r="N30" s="23"/>
      <c r="O30" s="401"/>
    </row>
    <row r="31" spans="1:15" ht="12.75" customHeight="1">
      <c r="A31" s="158"/>
      <c r="B31" s="159" t="s">
        <v>167</v>
      </c>
      <c r="C31" s="19">
        <v>4834</v>
      </c>
      <c r="D31" s="157">
        <v>9200</v>
      </c>
      <c r="E31" s="19">
        <v>10861</v>
      </c>
      <c r="F31" s="154">
        <v>16123</v>
      </c>
      <c r="G31" s="19">
        <v>4423</v>
      </c>
      <c r="H31" s="154">
        <v>9106</v>
      </c>
      <c r="I31" s="416">
        <v>15455</v>
      </c>
      <c r="J31" s="154">
        <v>19572</v>
      </c>
      <c r="L31" s="402"/>
      <c r="M31" s="23"/>
      <c r="N31" s="23"/>
      <c r="O31" s="401"/>
    </row>
    <row r="32" spans="1:15" ht="12.75">
      <c r="A32" s="158"/>
      <c r="B32" s="159" t="s">
        <v>9</v>
      </c>
      <c r="C32" s="19">
        <v>2437</v>
      </c>
      <c r="D32" s="157">
        <v>4602</v>
      </c>
      <c r="E32" s="19">
        <v>4052</v>
      </c>
      <c r="F32" s="154">
        <v>7028</v>
      </c>
      <c r="G32" s="19">
        <v>2384</v>
      </c>
      <c r="H32" s="154">
        <v>4403</v>
      </c>
      <c r="I32" s="416">
        <v>8058</v>
      </c>
      <c r="J32" s="154">
        <v>9067</v>
      </c>
      <c r="L32" s="401"/>
      <c r="M32" s="23"/>
      <c r="N32" s="23"/>
      <c r="O32" s="401"/>
    </row>
    <row r="33" spans="1:14" ht="12.75">
      <c r="A33" s="158"/>
      <c r="B33" s="159"/>
      <c r="C33" s="19"/>
      <c r="D33" s="157"/>
      <c r="E33" s="19"/>
      <c r="F33" s="154"/>
      <c r="G33" s="19"/>
      <c r="H33" s="154"/>
      <c r="I33" s="416"/>
      <c r="J33" s="154"/>
      <c r="L33" s="400"/>
      <c r="M33" s="23"/>
      <c r="N33" s="23"/>
    </row>
    <row r="34" spans="1:14" ht="12.75">
      <c r="A34" s="158" t="s">
        <v>23</v>
      </c>
      <c r="B34" s="159"/>
      <c r="C34" s="19">
        <v>59911</v>
      </c>
      <c r="D34" s="157">
        <v>59805</v>
      </c>
      <c r="E34" s="19">
        <v>57160</v>
      </c>
      <c r="F34" s="154">
        <v>57766</v>
      </c>
      <c r="G34" s="19">
        <v>80484</v>
      </c>
      <c r="H34" s="154">
        <v>79078</v>
      </c>
      <c r="I34" s="416">
        <v>76932</v>
      </c>
      <c r="J34" s="154">
        <v>77569</v>
      </c>
      <c r="M34" s="23"/>
      <c r="N34" s="23"/>
    </row>
    <row r="35" spans="1:14" ht="12.75">
      <c r="A35" s="158" t="s">
        <v>24</v>
      </c>
      <c r="B35" s="159"/>
      <c r="C35" s="19">
        <v>13974</v>
      </c>
      <c r="D35" s="157">
        <v>14568</v>
      </c>
      <c r="E35" s="19">
        <v>15005</v>
      </c>
      <c r="F35" s="154">
        <v>15832</v>
      </c>
      <c r="G35" s="19">
        <v>18623</v>
      </c>
      <c r="H35" s="154">
        <v>18373</v>
      </c>
      <c r="I35" s="416">
        <v>19474</v>
      </c>
      <c r="J35" s="154">
        <v>19914</v>
      </c>
      <c r="M35" s="23"/>
      <c r="N35" s="23"/>
    </row>
    <row r="36" spans="1:14" ht="12.75">
      <c r="A36" s="158" t="s">
        <v>168</v>
      </c>
      <c r="B36" s="159"/>
      <c r="C36" s="19">
        <v>432</v>
      </c>
      <c r="D36" s="157">
        <v>1201</v>
      </c>
      <c r="E36" s="19">
        <v>1942</v>
      </c>
      <c r="F36" s="154">
        <v>4840</v>
      </c>
      <c r="G36" s="19">
        <v>594</v>
      </c>
      <c r="H36" s="154">
        <v>1572</v>
      </c>
      <c r="I36" s="416">
        <v>2813</v>
      </c>
      <c r="J36" s="154">
        <v>6239</v>
      </c>
      <c r="M36" s="23"/>
      <c r="N36" s="23"/>
    </row>
    <row r="37" spans="1:14" ht="12.75">
      <c r="A37" s="158" t="s">
        <v>169</v>
      </c>
      <c r="B37" s="159"/>
      <c r="C37" s="19">
        <v>3139</v>
      </c>
      <c r="D37" s="157">
        <v>3130</v>
      </c>
      <c r="E37" s="19">
        <v>3113</v>
      </c>
      <c r="F37" s="154">
        <v>2382</v>
      </c>
      <c r="G37" s="19">
        <v>3589</v>
      </c>
      <c r="H37" s="154">
        <v>3584</v>
      </c>
      <c r="I37" s="416">
        <v>3330</v>
      </c>
      <c r="J37" s="154">
        <v>2751</v>
      </c>
      <c r="M37" s="23"/>
      <c r="N37" s="23"/>
    </row>
    <row r="38" spans="1:14" ht="12.75">
      <c r="A38" s="168"/>
      <c r="B38" s="169"/>
      <c r="C38" s="170"/>
      <c r="D38" s="171"/>
      <c r="E38" s="170"/>
      <c r="F38" s="172"/>
      <c r="G38" s="170"/>
      <c r="H38" s="172"/>
      <c r="I38" s="417"/>
      <c r="J38" s="172"/>
      <c r="M38" s="23"/>
      <c r="N38" s="23"/>
    </row>
    <row r="39" spans="1:15" ht="15.75">
      <c r="A39" s="160" t="s">
        <v>171</v>
      </c>
      <c r="B39" s="159"/>
      <c r="C39" s="19"/>
      <c r="D39" s="157"/>
      <c r="E39" s="19"/>
      <c r="F39" s="154"/>
      <c r="G39" s="19"/>
      <c r="H39" s="154"/>
      <c r="I39" s="416"/>
      <c r="J39" s="154"/>
      <c r="L39" s="401"/>
      <c r="M39" s="23"/>
      <c r="N39" s="23"/>
      <c r="O39" s="401"/>
    </row>
    <row r="40" spans="1:15" ht="15.75">
      <c r="A40" s="160"/>
      <c r="B40" s="159"/>
      <c r="C40" s="19"/>
      <c r="D40" s="157"/>
      <c r="E40" s="19"/>
      <c r="F40" s="154"/>
      <c r="G40" s="19"/>
      <c r="H40" s="154"/>
      <c r="I40" s="416"/>
      <c r="J40" s="154"/>
      <c r="L40" s="401"/>
      <c r="M40" s="23"/>
      <c r="N40" s="23"/>
      <c r="O40" s="401"/>
    </row>
    <row r="41" spans="1:15" ht="12.75">
      <c r="A41" s="161" t="s">
        <v>165</v>
      </c>
      <c r="B41" s="159"/>
      <c r="C41" s="19"/>
      <c r="D41" s="157"/>
      <c r="E41" s="19"/>
      <c r="F41" s="154"/>
      <c r="G41" s="19"/>
      <c r="H41" s="154"/>
      <c r="I41" s="416"/>
      <c r="J41" s="154"/>
      <c r="L41" s="401"/>
      <c r="M41" s="23"/>
      <c r="N41" s="23"/>
      <c r="O41" s="401"/>
    </row>
    <row r="42" spans="1:15" ht="12.75">
      <c r="A42" s="161"/>
      <c r="B42" s="159" t="s">
        <v>202</v>
      </c>
      <c r="C42" s="19">
        <v>48985</v>
      </c>
      <c r="D42" s="157">
        <v>102180</v>
      </c>
      <c r="E42" s="19">
        <v>155775</v>
      </c>
      <c r="F42" s="154">
        <v>208918</v>
      </c>
      <c r="G42" s="19">
        <v>50006</v>
      </c>
      <c r="H42" s="154">
        <v>104470</v>
      </c>
      <c r="I42" s="416">
        <v>159656</v>
      </c>
      <c r="J42" s="154">
        <v>211993</v>
      </c>
      <c r="L42" s="401"/>
      <c r="M42" s="23"/>
      <c r="N42" s="23"/>
      <c r="O42" s="401"/>
    </row>
    <row r="43" spans="1:15" ht="12.75">
      <c r="A43" s="161"/>
      <c r="B43" s="159" t="s">
        <v>203</v>
      </c>
      <c r="C43" s="19">
        <v>6862</v>
      </c>
      <c r="D43" s="157">
        <v>13708</v>
      </c>
      <c r="E43" s="19">
        <v>20855</v>
      </c>
      <c r="F43" s="154">
        <v>28684</v>
      </c>
      <c r="G43" s="19">
        <v>8018</v>
      </c>
      <c r="H43" s="154">
        <v>16273</v>
      </c>
      <c r="I43" s="416">
        <v>25305</v>
      </c>
      <c r="J43" s="154">
        <v>34656</v>
      </c>
      <c r="L43" s="401"/>
      <c r="M43" s="23"/>
      <c r="N43" s="23"/>
      <c r="O43" s="401"/>
    </row>
    <row r="44" spans="1:15" ht="12.75">
      <c r="A44" s="161"/>
      <c r="B44" s="159" t="s">
        <v>218</v>
      </c>
      <c r="C44" s="19">
        <v>4633</v>
      </c>
      <c r="D44" s="157">
        <v>9698</v>
      </c>
      <c r="E44" s="19">
        <v>16702</v>
      </c>
      <c r="F44" s="154">
        <v>22965</v>
      </c>
      <c r="G44" s="19">
        <v>4244</v>
      </c>
      <c r="H44" s="154">
        <v>9373</v>
      </c>
      <c r="I44" s="416">
        <v>14571</v>
      </c>
      <c r="J44" s="154">
        <v>21021</v>
      </c>
      <c r="L44" s="401"/>
      <c r="M44" s="23"/>
      <c r="N44" s="23"/>
      <c r="O44" s="401"/>
    </row>
    <row r="45" spans="1:15" ht="12.75">
      <c r="A45" s="161"/>
      <c r="B45" s="159" t="s">
        <v>219</v>
      </c>
      <c r="C45" s="19">
        <v>600</v>
      </c>
      <c r="D45" s="157">
        <v>1301</v>
      </c>
      <c r="E45" s="19">
        <v>1805</v>
      </c>
      <c r="F45" s="154">
        <v>2456</v>
      </c>
      <c r="G45" s="19">
        <v>551</v>
      </c>
      <c r="H45" s="154">
        <v>1203</v>
      </c>
      <c r="I45" s="416">
        <v>1911</v>
      </c>
      <c r="J45" s="154">
        <v>2692</v>
      </c>
      <c r="L45" s="401"/>
      <c r="M45" s="23"/>
      <c r="N45" s="23"/>
      <c r="O45" s="401"/>
    </row>
    <row r="46" spans="1:15" ht="12.75" customHeight="1">
      <c r="A46" s="158"/>
      <c r="B46" s="159" t="s">
        <v>3</v>
      </c>
      <c r="C46" s="19">
        <f>SUM(C42:C45)</f>
        <v>61080</v>
      </c>
      <c r="D46" s="157">
        <f>SUM(D42:D45)</f>
        <v>126887</v>
      </c>
      <c r="E46" s="19">
        <v>195137</v>
      </c>
      <c r="F46" s="154">
        <v>263023</v>
      </c>
      <c r="G46" s="19">
        <f>SUM(G42:G45)</f>
        <v>62819</v>
      </c>
      <c r="H46" s="154">
        <f>SUM(H42:H45)</f>
        <v>131319</v>
      </c>
      <c r="I46" s="416">
        <v>201443</v>
      </c>
      <c r="J46" s="154">
        <v>270362</v>
      </c>
      <c r="L46" s="401"/>
      <c r="M46" s="23"/>
      <c r="N46" s="23"/>
      <c r="O46" s="401"/>
    </row>
    <row r="47" spans="1:15" ht="12.75" customHeight="1">
      <c r="A47" s="158"/>
      <c r="B47" s="159" t="s">
        <v>166</v>
      </c>
      <c r="C47" s="19"/>
      <c r="D47" s="157"/>
      <c r="E47" s="19"/>
      <c r="F47" s="154">
        <v>103787</v>
      </c>
      <c r="G47" s="19"/>
      <c r="H47" s="154"/>
      <c r="I47" s="416"/>
      <c r="J47" s="154">
        <v>107351</v>
      </c>
      <c r="K47" s="23"/>
      <c r="L47" s="401"/>
      <c r="M47" s="23"/>
      <c r="N47" s="23"/>
      <c r="O47" s="401"/>
    </row>
    <row r="48" spans="1:15" ht="12.75" customHeight="1">
      <c r="A48" s="158"/>
      <c r="B48" s="159" t="s">
        <v>167</v>
      </c>
      <c r="C48" s="19">
        <v>25505</v>
      </c>
      <c r="D48" s="157">
        <v>52803</v>
      </c>
      <c r="E48" s="19">
        <v>77375</v>
      </c>
      <c r="F48" s="154">
        <v>103699</v>
      </c>
      <c r="G48" s="19">
        <v>24194</v>
      </c>
      <c r="H48" s="154">
        <v>51843</v>
      </c>
      <c r="I48" s="416">
        <v>81460</v>
      </c>
      <c r="J48" s="154">
        <v>106745</v>
      </c>
      <c r="L48" s="402"/>
      <c r="M48" s="23"/>
      <c r="N48" s="23"/>
      <c r="O48" s="401"/>
    </row>
    <row r="49" spans="1:15" ht="12.75">
      <c r="A49" s="158"/>
      <c r="B49" s="159" t="s">
        <v>9</v>
      </c>
      <c r="C49" s="19">
        <v>10296</v>
      </c>
      <c r="D49" s="157">
        <v>26798</v>
      </c>
      <c r="E49" s="19">
        <v>40293</v>
      </c>
      <c r="F49" s="154">
        <v>56128</v>
      </c>
      <c r="G49" s="19">
        <v>15898</v>
      </c>
      <c r="H49" s="154">
        <v>35151</v>
      </c>
      <c r="I49" s="416">
        <v>56134</v>
      </c>
      <c r="J49" s="154">
        <v>72848</v>
      </c>
      <c r="L49" s="401"/>
      <c r="M49" s="23"/>
      <c r="N49" s="23"/>
      <c r="O49" s="401"/>
    </row>
    <row r="50" spans="1:14" ht="12.75">
      <c r="A50" s="158"/>
      <c r="B50" s="159"/>
      <c r="C50" s="19"/>
      <c r="D50" s="157"/>
      <c r="E50" s="19"/>
      <c r="F50" s="154"/>
      <c r="G50" s="19"/>
      <c r="H50" s="154"/>
      <c r="I50" s="416"/>
      <c r="J50" s="154"/>
      <c r="L50" s="400"/>
      <c r="M50" s="23"/>
      <c r="N50" s="23"/>
    </row>
    <row r="51" spans="1:14" ht="12.75">
      <c r="A51" s="158" t="s">
        <v>23</v>
      </c>
      <c r="B51" s="159"/>
      <c r="C51" s="19">
        <v>117052</v>
      </c>
      <c r="D51" s="157">
        <v>116393</v>
      </c>
      <c r="E51" s="19">
        <v>115276</v>
      </c>
      <c r="F51" s="154">
        <v>115545</v>
      </c>
      <c r="G51" s="19">
        <v>113970</v>
      </c>
      <c r="H51" s="154">
        <v>115690</v>
      </c>
      <c r="I51" s="416">
        <v>116065</v>
      </c>
      <c r="J51" s="154">
        <v>119925</v>
      </c>
      <c r="M51" s="23"/>
      <c r="N51" s="23"/>
    </row>
    <row r="52" spans="1:14" ht="12.75">
      <c r="A52" s="158" t="s">
        <v>24</v>
      </c>
      <c r="B52" s="159"/>
      <c r="C52" s="19">
        <v>192885</v>
      </c>
      <c r="D52" s="157">
        <v>190576</v>
      </c>
      <c r="E52" s="19">
        <v>187666</v>
      </c>
      <c r="F52" s="154">
        <v>203360</v>
      </c>
      <c r="G52" s="19">
        <v>202954</v>
      </c>
      <c r="H52" s="154">
        <v>203134</v>
      </c>
      <c r="I52" s="416">
        <v>202967</v>
      </c>
      <c r="J52" s="154">
        <v>204199</v>
      </c>
      <c r="M52" s="23"/>
      <c r="N52" s="23"/>
    </row>
    <row r="53" spans="1:14" ht="12.75">
      <c r="A53" s="158" t="s">
        <v>168</v>
      </c>
      <c r="B53" s="159"/>
      <c r="C53" s="19">
        <v>8989</v>
      </c>
      <c r="D53" s="157">
        <v>17348</v>
      </c>
      <c r="E53" s="19">
        <v>24401</v>
      </c>
      <c r="F53" s="154">
        <v>50883</v>
      </c>
      <c r="G53" s="19">
        <v>6332</v>
      </c>
      <c r="H53" s="154">
        <v>16679</v>
      </c>
      <c r="I53" s="416">
        <v>25533</v>
      </c>
      <c r="J53" s="154">
        <v>39231</v>
      </c>
      <c r="M53" s="23"/>
      <c r="N53" s="23"/>
    </row>
    <row r="54" spans="1:14" ht="12.75">
      <c r="A54" s="158" t="s">
        <v>169</v>
      </c>
      <c r="B54" s="159"/>
      <c r="C54" s="19">
        <v>1777</v>
      </c>
      <c r="D54" s="157">
        <v>1777</v>
      </c>
      <c r="E54" s="19">
        <v>1779</v>
      </c>
      <c r="F54" s="157">
        <v>1780</v>
      </c>
      <c r="G54" s="19">
        <v>1751</v>
      </c>
      <c r="H54" s="154">
        <v>1720</v>
      </c>
      <c r="I54" s="416">
        <v>1717</v>
      </c>
      <c r="J54" s="154">
        <v>1708</v>
      </c>
      <c r="M54" s="23"/>
      <c r="N54" s="23"/>
    </row>
    <row r="55" spans="1:14" ht="12.75">
      <c r="A55" s="168"/>
      <c r="B55" s="169"/>
      <c r="C55" s="170"/>
      <c r="D55" s="171"/>
      <c r="E55" s="170"/>
      <c r="F55" s="172"/>
      <c r="G55" s="170"/>
      <c r="H55" s="172"/>
      <c r="I55" s="417"/>
      <c r="J55" s="172"/>
      <c r="M55" s="23"/>
      <c r="N55" s="23"/>
    </row>
    <row r="56" spans="1:14" ht="15.75">
      <c r="A56" s="160" t="s">
        <v>217</v>
      </c>
      <c r="B56" s="159"/>
      <c r="C56" s="19"/>
      <c r="D56" s="157"/>
      <c r="E56" s="19"/>
      <c r="F56" s="154"/>
      <c r="G56" s="19"/>
      <c r="H56" s="154"/>
      <c r="I56" s="416"/>
      <c r="J56" s="154"/>
      <c r="M56" s="23"/>
      <c r="N56" s="23"/>
    </row>
    <row r="57" spans="1:14" ht="15.75">
      <c r="A57" s="160"/>
      <c r="B57" s="159"/>
      <c r="C57" s="19"/>
      <c r="D57" s="157"/>
      <c r="E57" s="19"/>
      <c r="F57" s="154"/>
      <c r="G57" s="19"/>
      <c r="H57" s="154"/>
      <c r="I57" s="416"/>
      <c r="J57" s="154"/>
      <c r="M57" s="23"/>
      <c r="N57" s="23"/>
    </row>
    <row r="58" spans="1:14" ht="12.75">
      <c r="A58" s="161" t="s">
        <v>165</v>
      </c>
      <c r="B58" s="159"/>
      <c r="C58" s="19"/>
      <c r="D58" s="157"/>
      <c r="E58" s="19"/>
      <c r="F58" s="154"/>
      <c r="G58" s="19"/>
      <c r="H58" s="154"/>
      <c r="I58" s="416"/>
      <c r="J58" s="154"/>
      <c r="M58" s="23"/>
      <c r="N58" s="23"/>
    </row>
    <row r="59" spans="1:14" ht="12.75">
      <c r="A59" s="161"/>
      <c r="B59" s="159" t="s">
        <v>202</v>
      </c>
      <c r="C59" s="19">
        <v>6371</v>
      </c>
      <c r="D59" s="157">
        <v>13061</v>
      </c>
      <c r="E59" s="19">
        <v>20621</v>
      </c>
      <c r="F59" s="154">
        <v>27417</v>
      </c>
      <c r="G59" s="19">
        <v>6320</v>
      </c>
      <c r="H59" s="154">
        <v>15422</v>
      </c>
      <c r="I59" s="416">
        <v>26484</v>
      </c>
      <c r="J59" s="154">
        <v>36088</v>
      </c>
      <c r="M59" s="23"/>
      <c r="N59" s="23"/>
    </row>
    <row r="60" spans="1:14" ht="12.75">
      <c r="A60" s="161"/>
      <c r="B60" s="159" t="s">
        <v>203</v>
      </c>
      <c r="C60" s="19">
        <v>795</v>
      </c>
      <c r="D60" s="157">
        <v>1580</v>
      </c>
      <c r="E60" s="19">
        <v>2453</v>
      </c>
      <c r="F60" s="154">
        <v>3309</v>
      </c>
      <c r="G60" s="19">
        <v>802</v>
      </c>
      <c r="H60" s="154">
        <v>1868</v>
      </c>
      <c r="I60" s="416">
        <v>3061</v>
      </c>
      <c r="J60" s="154">
        <v>4196</v>
      </c>
      <c r="M60" s="23"/>
      <c r="N60" s="23"/>
    </row>
    <row r="61" spans="1:14" ht="12.75">
      <c r="A61" s="161"/>
      <c r="B61" s="159" t="s">
        <v>218</v>
      </c>
      <c r="C61" s="19">
        <v>486</v>
      </c>
      <c r="D61" s="157">
        <v>1026</v>
      </c>
      <c r="E61" s="19">
        <v>1528</v>
      </c>
      <c r="F61" s="154">
        <v>2062</v>
      </c>
      <c r="G61" s="19">
        <v>379</v>
      </c>
      <c r="H61" s="154">
        <v>773</v>
      </c>
      <c r="I61" s="416">
        <v>1364</v>
      </c>
      <c r="J61" s="154">
        <v>1843</v>
      </c>
      <c r="M61" s="23"/>
      <c r="N61" s="23"/>
    </row>
    <row r="62" spans="1:14" ht="12.75">
      <c r="A62" s="161"/>
      <c r="B62" s="159" t="s">
        <v>219</v>
      </c>
      <c r="C62" s="19">
        <v>165</v>
      </c>
      <c r="D62" s="157">
        <v>313</v>
      </c>
      <c r="E62" s="19">
        <v>454</v>
      </c>
      <c r="F62" s="154">
        <v>946</v>
      </c>
      <c r="G62" s="19">
        <v>112</v>
      </c>
      <c r="H62" s="154">
        <v>549</v>
      </c>
      <c r="I62" s="416">
        <v>399</v>
      </c>
      <c r="J62" s="154">
        <v>566</v>
      </c>
      <c r="M62" s="23"/>
      <c r="N62" s="23"/>
    </row>
    <row r="63" spans="1:14" ht="12.75" customHeight="1">
      <c r="A63" s="158"/>
      <c r="B63" s="159" t="s">
        <v>3</v>
      </c>
      <c r="C63" s="19">
        <f>SUM(C59:C62)</f>
        <v>7817</v>
      </c>
      <c r="D63" s="157">
        <f>SUM(D59:D62)</f>
        <v>15980</v>
      </c>
      <c r="E63" s="19">
        <v>25056</v>
      </c>
      <c r="F63" s="154">
        <v>33734</v>
      </c>
      <c r="G63" s="19">
        <f>SUM(G59:G62)</f>
        <v>7613</v>
      </c>
      <c r="H63" s="154">
        <f>SUM(H59:H62)</f>
        <v>18612</v>
      </c>
      <c r="I63" s="416">
        <v>31308</v>
      </c>
      <c r="J63" s="154">
        <v>42693</v>
      </c>
      <c r="M63" s="23"/>
      <c r="N63" s="23"/>
    </row>
    <row r="64" spans="1:14" ht="12.75" customHeight="1">
      <c r="A64" s="158"/>
      <c r="B64" s="159" t="s">
        <v>166</v>
      </c>
      <c r="C64" s="19"/>
      <c r="D64" s="157"/>
      <c r="E64" s="19"/>
      <c r="F64" s="154">
        <v>17481</v>
      </c>
      <c r="G64" s="19"/>
      <c r="H64" s="154"/>
      <c r="I64" s="416"/>
      <c r="J64" s="154">
        <v>21199</v>
      </c>
      <c r="M64" s="23"/>
      <c r="N64" s="23"/>
    </row>
    <row r="65" spans="1:14" ht="12.75" customHeight="1">
      <c r="A65" s="158"/>
      <c r="B65" s="159" t="s">
        <v>167</v>
      </c>
      <c r="C65" s="19">
        <v>4061</v>
      </c>
      <c r="D65" s="157">
        <v>8228</v>
      </c>
      <c r="E65" s="19">
        <v>13108</v>
      </c>
      <c r="F65" s="154">
        <v>17481</v>
      </c>
      <c r="G65" s="19">
        <v>3989</v>
      </c>
      <c r="H65" s="154">
        <v>9679</v>
      </c>
      <c r="I65" s="416">
        <v>16419</v>
      </c>
      <c r="J65" s="154">
        <v>21199</v>
      </c>
      <c r="M65" s="23"/>
      <c r="N65" s="23"/>
    </row>
    <row r="66" spans="1:14" ht="12.75">
      <c r="A66" s="158"/>
      <c r="B66" s="159" t="s">
        <v>9</v>
      </c>
      <c r="C66" s="19">
        <v>1945</v>
      </c>
      <c r="D66" s="157">
        <v>4037</v>
      </c>
      <c r="E66" s="19">
        <v>6810</v>
      </c>
      <c r="F66" s="154">
        <v>9047</v>
      </c>
      <c r="G66" s="19">
        <v>2287</v>
      </c>
      <c r="H66" s="154">
        <v>5744</v>
      </c>
      <c r="I66" s="416">
        <v>10022</v>
      </c>
      <c r="J66" s="154">
        <v>12305</v>
      </c>
      <c r="M66" s="23"/>
      <c r="N66" s="23"/>
    </row>
    <row r="67" spans="1:14" ht="12.75">
      <c r="A67" s="158"/>
      <c r="B67" s="159"/>
      <c r="C67" s="17"/>
      <c r="D67" s="156"/>
      <c r="E67" s="17"/>
      <c r="F67" s="154"/>
      <c r="G67" s="17"/>
      <c r="H67" s="154"/>
      <c r="I67" s="415"/>
      <c r="J67" s="154"/>
      <c r="M67" s="23"/>
      <c r="N67" s="23"/>
    </row>
    <row r="68" spans="1:14" ht="12.75">
      <c r="A68" s="158" t="s">
        <v>23</v>
      </c>
      <c r="B68" s="159"/>
      <c r="C68" s="19">
        <v>17767</v>
      </c>
      <c r="D68" s="157">
        <v>18395</v>
      </c>
      <c r="E68" s="19">
        <v>17322</v>
      </c>
      <c r="F68" s="154">
        <v>16884</v>
      </c>
      <c r="G68" s="19">
        <v>22447</v>
      </c>
      <c r="H68" s="154">
        <v>22467</v>
      </c>
      <c r="I68" s="416">
        <v>22217</v>
      </c>
      <c r="J68" s="154">
        <v>23058</v>
      </c>
      <c r="L68" s="403"/>
      <c r="M68" s="23"/>
      <c r="N68" s="23"/>
    </row>
    <row r="69" spans="1:14" ht="12.75">
      <c r="A69" s="158" t="s">
        <v>24</v>
      </c>
      <c r="B69" s="159"/>
      <c r="C69" s="19">
        <v>41921</v>
      </c>
      <c r="D69" s="157">
        <v>40254</v>
      </c>
      <c r="E69" s="19">
        <v>42657</v>
      </c>
      <c r="F69" s="154">
        <v>46490</v>
      </c>
      <c r="G69" s="19">
        <v>55949</v>
      </c>
      <c r="H69" s="154">
        <v>56633</v>
      </c>
      <c r="I69" s="416">
        <v>58213</v>
      </c>
      <c r="J69" s="154">
        <v>58320</v>
      </c>
      <c r="M69" s="23"/>
      <c r="N69" s="23"/>
    </row>
    <row r="70" spans="1:14" ht="12.75">
      <c r="A70" s="158" t="s">
        <v>168</v>
      </c>
      <c r="B70" s="159"/>
      <c r="C70" s="19">
        <v>412</v>
      </c>
      <c r="D70" s="157">
        <v>2285</v>
      </c>
      <c r="E70" s="19">
        <v>3361</v>
      </c>
      <c r="F70" s="154">
        <v>5916</v>
      </c>
      <c r="G70" s="19">
        <v>262</v>
      </c>
      <c r="H70" s="154">
        <v>1764</v>
      </c>
      <c r="I70" s="416">
        <v>4081</v>
      </c>
      <c r="J70" s="154">
        <v>7091</v>
      </c>
      <c r="M70" s="23"/>
      <c r="N70" s="23"/>
    </row>
    <row r="71" spans="1:14" ht="13.5" thickBot="1">
      <c r="A71" s="163" t="s">
        <v>169</v>
      </c>
      <c r="B71" s="164"/>
      <c r="C71" s="165">
        <v>413</v>
      </c>
      <c r="D71" s="166">
        <v>413</v>
      </c>
      <c r="E71" s="165">
        <v>412</v>
      </c>
      <c r="F71" s="167">
        <v>417</v>
      </c>
      <c r="G71" s="165">
        <v>575</v>
      </c>
      <c r="H71" s="167">
        <v>579</v>
      </c>
      <c r="I71" s="418">
        <v>581</v>
      </c>
      <c r="J71" s="167">
        <v>599</v>
      </c>
      <c r="M71" s="23"/>
      <c r="N71" s="23"/>
    </row>
    <row r="72" spans="2:10" ht="13.5" thickTop="1">
      <c r="B72" s="18"/>
      <c r="C72" s="20"/>
      <c r="D72" s="20"/>
      <c r="E72" s="20"/>
      <c r="F72" s="20"/>
      <c r="G72" s="20"/>
      <c r="H72" s="20"/>
      <c r="I72" s="410"/>
      <c r="J72" s="20"/>
    </row>
    <row r="73" spans="1:10" ht="12.75">
      <c r="A73" s="15" t="s">
        <v>220</v>
      </c>
      <c r="B73" s="162"/>
      <c r="C73" s="20"/>
      <c r="D73" s="20"/>
      <c r="E73" s="20"/>
      <c r="F73" s="20"/>
      <c r="G73" s="20"/>
      <c r="H73" s="20"/>
      <c r="I73" s="410"/>
      <c r="J73" s="20"/>
    </row>
    <row r="74" spans="2:10" ht="12.75">
      <c r="B74" s="162"/>
      <c r="C74" s="20"/>
      <c r="D74" s="20"/>
      <c r="E74" s="20"/>
      <c r="F74" s="20"/>
      <c r="G74" s="20"/>
      <c r="H74" s="20"/>
      <c r="I74" s="410"/>
      <c r="J74" s="20"/>
    </row>
    <row r="75" spans="2:10" ht="12.75">
      <c r="B75" s="162"/>
      <c r="C75" s="20"/>
      <c r="D75" s="20"/>
      <c r="E75" s="20"/>
      <c r="F75" s="20"/>
      <c r="G75" s="20"/>
      <c r="H75" s="20"/>
      <c r="I75" s="410"/>
      <c r="J75" s="20"/>
    </row>
    <row r="76" spans="2:10" ht="12.75">
      <c r="B76" s="162"/>
      <c r="C76" s="20"/>
      <c r="D76" s="20"/>
      <c r="E76" s="20"/>
      <c r="F76" s="20"/>
      <c r="G76" s="20"/>
      <c r="H76" s="20"/>
      <c r="I76" s="410"/>
      <c r="J76" s="20"/>
    </row>
    <row r="77" spans="2:10" ht="12.75">
      <c r="B77" s="162"/>
      <c r="C77" s="20"/>
      <c r="D77" s="20"/>
      <c r="E77" s="20"/>
      <c r="F77" s="20"/>
      <c r="G77" s="20"/>
      <c r="H77" s="20"/>
      <c r="I77" s="410"/>
      <c r="J77" s="20"/>
    </row>
    <row r="78" spans="2:10" ht="12.75">
      <c r="B78" s="162"/>
      <c r="C78" s="20"/>
      <c r="D78" s="20"/>
      <c r="E78" s="20"/>
      <c r="F78" s="20"/>
      <c r="G78" s="20"/>
      <c r="H78" s="20"/>
      <c r="I78" s="410"/>
      <c r="J78" s="20"/>
    </row>
    <row r="79" spans="2:10" ht="12.75">
      <c r="B79" s="162"/>
      <c r="C79" s="20"/>
      <c r="D79" s="20"/>
      <c r="E79" s="20"/>
      <c r="F79" s="20"/>
      <c r="G79" s="20"/>
      <c r="H79" s="20"/>
      <c r="I79" s="410"/>
      <c r="J79" s="20"/>
    </row>
    <row r="80" spans="2:10" ht="12.75">
      <c r="B80" s="162"/>
      <c r="C80" s="20"/>
      <c r="D80" s="20"/>
      <c r="E80" s="20"/>
      <c r="F80" s="20"/>
      <c r="G80" s="20"/>
      <c r="H80" s="20"/>
      <c r="I80" s="410"/>
      <c r="J80" s="20"/>
    </row>
    <row r="81" spans="2:10" ht="12.75">
      <c r="B81" s="162"/>
      <c r="C81" s="20"/>
      <c r="D81" s="20"/>
      <c r="E81" s="20"/>
      <c r="F81" s="20"/>
      <c r="G81" s="20"/>
      <c r="H81" s="20"/>
      <c r="I81" s="410"/>
      <c r="J81" s="20"/>
    </row>
    <row r="82" spans="3:10" ht="12.75">
      <c r="C82" s="18"/>
      <c r="D82" s="18"/>
      <c r="E82" s="18"/>
      <c r="F82" s="18"/>
      <c r="G82" s="18"/>
      <c r="H82" s="18"/>
      <c r="J82" s="18"/>
    </row>
    <row r="83" spans="3:10" ht="12.75">
      <c r="C83" s="22"/>
      <c r="D83" s="22"/>
      <c r="E83" s="22"/>
      <c r="F83" s="22"/>
      <c r="G83" s="22"/>
      <c r="H83" s="22"/>
      <c r="I83" s="412"/>
      <c r="J83" s="22"/>
    </row>
    <row r="84" spans="3:10" ht="12.75">
      <c r="C84" s="22"/>
      <c r="D84" s="22"/>
      <c r="E84" s="22"/>
      <c r="F84" s="22"/>
      <c r="G84" s="22"/>
      <c r="H84" s="22"/>
      <c r="I84" s="412"/>
      <c r="J84" s="22"/>
    </row>
    <row r="85" spans="3:10" ht="12.75">
      <c r="C85" s="22"/>
      <c r="D85" s="22"/>
      <c r="E85" s="22"/>
      <c r="F85" s="22"/>
      <c r="G85" s="22"/>
      <c r="H85" s="22"/>
      <c r="I85" s="412"/>
      <c r="J85" s="22"/>
    </row>
    <row r="86" spans="3:10" ht="12.75">
      <c r="C86" s="22"/>
      <c r="D86" s="22"/>
      <c r="E86" s="22"/>
      <c r="F86" s="22"/>
      <c r="G86" s="22"/>
      <c r="H86" s="22"/>
      <c r="I86" s="412"/>
      <c r="J86" s="22"/>
    </row>
    <row r="87" spans="3:10" ht="12.75">
      <c r="C87" s="22"/>
      <c r="D87" s="22"/>
      <c r="E87" s="22"/>
      <c r="F87" s="22"/>
      <c r="G87" s="22"/>
      <c r="H87" s="22"/>
      <c r="I87" s="412"/>
      <c r="J87" s="22"/>
    </row>
    <row r="88" spans="3:10" ht="12.75">
      <c r="C88" s="22"/>
      <c r="D88" s="22"/>
      <c r="E88" s="22"/>
      <c r="F88" s="22"/>
      <c r="G88" s="22"/>
      <c r="H88" s="22"/>
      <c r="I88" s="412"/>
      <c r="J88" s="22"/>
    </row>
    <row r="89" spans="3:10" ht="12.75">
      <c r="C89" s="22"/>
      <c r="D89" s="22"/>
      <c r="E89" s="22"/>
      <c r="F89" s="22"/>
      <c r="G89" s="22"/>
      <c r="H89" s="22"/>
      <c r="I89" s="412"/>
      <c r="J89" s="22"/>
    </row>
    <row r="90" spans="3:10" ht="12.75">
      <c r="C90" s="22"/>
      <c r="D90" s="22"/>
      <c r="E90" s="22"/>
      <c r="F90" s="22"/>
      <c r="G90" s="22"/>
      <c r="H90" s="22"/>
      <c r="I90" s="412"/>
      <c r="J90" s="22"/>
    </row>
    <row r="91" spans="3:10" ht="12.75">
      <c r="C91" s="22"/>
      <c r="D91" s="22"/>
      <c r="E91" s="22"/>
      <c r="F91" s="22"/>
      <c r="G91" s="22"/>
      <c r="H91" s="22"/>
      <c r="I91" s="412"/>
      <c r="J91" s="22"/>
    </row>
  </sheetData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7"/>
  <sheetViews>
    <sheetView showGridLines="0" tabSelected="1" zoomScaleSheetLayoutView="100" workbookViewId="0" topLeftCell="A1">
      <pane ySplit="3" topLeftCell="BM4" activePane="bottomLeft" state="frozen"/>
      <selection pane="topLeft" activeCell="A1" sqref="A1"/>
      <selection pane="bottomLeft" activeCell="D124" sqref="D124"/>
    </sheetView>
  </sheetViews>
  <sheetFormatPr defaultColWidth="9.00390625" defaultRowHeight="12.75"/>
  <cols>
    <col min="1" max="1" width="59.875" style="177" customWidth="1"/>
    <col min="2" max="9" width="14.50390625" style="177" customWidth="1"/>
    <col min="10" max="10" width="3.50390625" style="173" customWidth="1"/>
    <col min="11" max="11" width="2.875" style="173" customWidth="1"/>
    <col min="12" max="12" width="3.625" style="173" customWidth="1"/>
    <col min="13" max="16384" width="10.625" style="173" customWidth="1"/>
  </cols>
  <sheetData>
    <row r="1" spans="1:9" ht="18.75">
      <c r="A1" s="286" t="s">
        <v>91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/>
      <c r="B2" s="183"/>
      <c r="C2" s="183"/>
      <c r="D2" s="183"/>
      <c r="E2" s="183"/>
      <c r="F2" s="183"/>
      <c r="G2" s="183"/>
      <c r="H2" s="183"/>
      <c r="I2" s="183"/>
    </row>
    <row r="3" spans="1:9" ht="18" customHeight="1">
      <c r="A3" s="184" t="s">
        <v>92</v>
      </c>
      <c r="B3" s="185" t="s">
        <v>93</v>
      </c>
      <c r="C3" s="185" t="s">
        <v>177</v>
      </c>
      <c r="D3" s="185" t="s">
        <v>199</v>
      </c>
      <c r="E3" s="185" t="s">
        <v>200</v>
      </c>
      <c r="F3" s="185" t="s">
        <v>94</v>
      </c>
      <c r="G3" s="185" t="s">
        <v>178</v>
      </c>
      <c r="H3" s="407" t="s">
        <v>236</v>
      </c>
      <c r="I3" s="185" t="s">
        <v>241</v>
      </c>
    </row>
    <row r="4" spans="1:9" s="174" customFormat="1" ht="8.25" customHeight="1">
      <c r="A4" s="198"/>
      <c r="B4" s="186"/>
      <c r="C4" s="253"/>
      <c r="D4" s="254"/>
      <c r="E4" s="213"/>
      <c r="F4" s="186"/>
      <c r="G4" s="233"/>
      <c r="H4" s="254"/>
      <c r="I4" s="213"/>
    </row>
    <row r="5" spans="1:11" ht="12.75" customHeight="1">
      <c r="A5" s="200" t="s">
        <v>95</v>
      </c>
      <c r="B5" s="187" t="s">
        <v>96</v>
      </c>
      <c r="C5" s="255">
        <v>0.423</v>
      </c>
      <c r="D5" s="256">
        <v>0.407</v>
      </c>
      <c r="E5" s="214">
        <v>0.371</v>
      </c>
      <c r="F5" s="187" t="s">
        <v>97</v>
      </c>
      <c r="G5" s="234">
        <v>0.414</v>
      </c>
      <c r="H5" s="256">
        <v>0.417</v>
      </c>
      <c r="I5" s="214">
        <v>0.403</v>
      </c>
      <c r="K5" s="406"/>
    </row>
    <row r="6" spans="1:11" ht="12.75" customHeight="1">
      <c r="A6" s="200" t="s">
        <v>98</v>
      </c>
      <c r="B6" s="187" t="s">
        <v>99</v>
      </c>
      <c r="C6" s="255">
        <v>0.193</v>
      </c>
      <c r="D6" s="256">
        <v>0.183</v>
      </c>
      <c r="E6" s="214">
        <v>0.142</v>
      </c>
      <c r="F6" s="187" t="s">
        <v>100</v>
      </c>
      <c r="G6" s="234">
        <v>0.227</v>
      </c>
      <c r="H6" s="256">
        <v>0.232</v>
      </c>
      <c r="I6" s="214">
        <v>0.218</v>
      </c>
      <c r="K6" s="406"/>
    </row>
    <row r="7" spans="1:11" ht="12.75" customHeight="1">
      <c r="A7" s="200" t="s">
        <v>101</v>
      </c>
      <c r="B7" s="187" t="s">
        <v>102</v>
      </c>
      <c r="C7" s="255">
        <v>0.102</v>
      </c>
      <c r="D7" s="256">
        <v>0.091</v>
      </c>
      <c r="E7" s="214">
        <v>0.058</v>
      </c>
      <c r="F7" s="187">
        <v>0.125</v>
      </c>
      <c r="G7" s="234">
        <v>0.138</v>
      </c>
      <c r="H7" s="256">
        <v>0.141</v>
      </c>
      <c r="I7" s="214">
        <v>0.129</v>
      </c>
      <c r="K7" s="406"/>
    </row>
    <row r="8" spans="1:11" ht="12.75" customHeight="1">
      <c r="A8" s="200" t="s">
        <v>103</v>
      </c>
      <c r="B8" s="187" t="s">
        <v>104</v>
      </c>
      <c r="C8" s="255">
        <v>0.058</v>
      </c>
      <c r="D8" s="256">
        <v>0.053</v>
      </c>
      <c r="E8" s="214">
        <v>0.033</v>
      </c>
      <c r="F8" s="187">
        <v>0.068</v>
      </c>
      <c r="G8" s="234">
        <v>0.078</v>
      </c>
      <c r="H8" s="256">
        <v>0.083</v>
      </c>
      <c r="I8" s="214">
        <v>0.076</v>
      </c>
      <c r="K8" s="406"/>
    </row>
    <row r="9" spans="1:11" ht="12.75" customHeight="1">
      <c r="A9" s="200" t="s">
        <v>105</v>
      </c>
      <c r="B9" s="176">
        <v>277437</v>
      </c>
      <c r="C9" s="257">
        <v>307194</v>
      </c>
      <c r="D9" s="258">
        <v>290164</v>
      </c>
      <c r="E9" s="205">
        <v>283153</v>
      </c>
      <c r="F9" s="176">
        <v>303354</v>
      </c>
      <c r="G9" s="235">
        <v>342579</v>
      </c>
      <c r="H9" s="258">
        <v>322255</v>
      </c>
      <c r="I9" s="205">
        <v>296588</v>
      </c>
      <c r="K9" s="406"/>
    </row>
    <row r="10" spans="1:11" ht="12.75" customHeight="1">
      <c r="A10" s="200" t="s">
        <v>106</v>
      </c>
      <c r="B10" s="187" t="s">
        <v>107</v>
      </c>
      <c r="C10" s="255">
        <v>0.3455146885976801</v>
      </c>
      <c r="D10" s="256">
        <v>0.331240467949479</v>
      </c>
      <c r="E10" s="214">
        <v>0.329</v>
      </c>
      <c r="F10" s="187" t="s">
        <v>108</v>
      </c>
      <c r="G10" s="234">
        <v>0.38483547443484356</v>
      </c>
      <c r="H10" s="256">
        <v>0.3576065534476177</v>
      </c>
      <c r="I10" s="214">
        <v>0.331</v>
      </c>
      <c r="K10" s="406"/>
    </row>
    <row r="11" spans="1:11" ht="12.75" customHeight="1">
      <c r="A11" s="200" t="s">
        <v>233</v>
      </c>
      <c r="B11" s="188">
        <v>14838.2</v>
      </c>
      <c r="C11" s="259">
        <v>14789</v>
      </c>
      <c r="D11" s="260">
        <v>14695.3</v>
      </c>
      <c r="E11" s="215">
        <v>13723.5</v>
      </c>
      <c r="F11" s="188">
        <v>14025</v>
      </c>
      <c r="G11" s="236">
        <v>13683</v>
      </c>
      <c r="H11" s="260">
        <v>12912.88</v>
      </c>
      <c r="I11" s="215">
        <v>11918.5</v>
      </c>
      <c r="K11" s="406"/>
    </row>
    <row r="12" spans="1:11" s="177" customFormat="1" ht="12.75" customHeight="1">
      <c r="A12" s="287"/>
      <c r="B12" s="288"/>
      <c r="C12" s="289"/>
      <c r="D12" s="290"/>
      <c r="E12" s="291"/>
      <c r="F12" s="288"/>
      <c r="G12" s="292"/>
      <c r="H12" s="290"/>
      <c r="I12" s="291"/>
      <c r="K12" s="406"/>
    </row>
    <row r="13" spans="1:11" s="177" customFormat="1" ht="15.75">
      <c r="A13" s="206" t="s">
        <v>109</v>
      </c>
      <c r="B13" s="185" t="str">
        <f>+B3</f>
        <v>March 31, 2004</v>
      </c>
      <c r="C13" s="216" t="str">
        <f>+C3</f>
        <v>June 30, 2004</v>
      </c>
      <c r="D13" s="237" t="str">
        <f>+D3</f>
        <v>Sept 30, 2004</v>
      </c>
      <c r="E13" s="217" t="s">
        <v>200</v>
      </c>
      <c r="F13" s="185" t="str">
        <f>+F3</f>
        <v>March 31, 2005</v>
      </c>
      <c r="G13" s="237" t="s">
        <v>178</v>
      </c>
      <c r="H13" s="237" t="s">
        <v>236</v>
      </c>
      <c r="I13" s="217" t="s">
        <v>241</v>
      </c>
      <c r="K13" s="406"/>
    </row>
    <row r="14" spans="1:11" s="177" customFormat="1" ht="12.75">
      <c r="A14" s="207"/>
      <c r="B14" s="208"/>
      <c r="C14" s="218"/>
      <c r="D14" s="238"/>
      <c r="E14" s="219"/>
      <c r="F14" s="208"/>
      <c r="G14" s="238"/>
      <c r="H14" s="238"/>
      <c r="I14" s="219"/>
      <c r="K14" s="406"/>
    </row>
    <row r="15" spans="1:11" s="177" customFormat="1" ht="15.75">
      <c r="A15" s="206" t="s">
        <v>170</v>
      </c>
      <c r="B15" s="208"/>
      <c r="C15" s="218"/>
      <c r="D15" s="238"/>
      <c r="E15" s="219"/>
      <c r="F15" s="208"/>
      <c r="G15" s="238"/>
      <c r="H15" s="238"/>
      <c r="I15" s="219"/>
      <c r="K15" s="406"/>
    </row>
    <row r="16" spans="1:11" s="177" customFormat="1" ht="12.75">
      <c r="A16" s="207"/>
      <c r="B16" s="208"/>
      <c r="C16" s="218"/>
      <c r="D16" s="238"/>
      <c r="E16" s="219"/>
      <c r="F16" s="208"/>
      <c r="G16" s="238"/>
      <c r="H16" s="238"/>
      <c r="I16" s="219"/>
      <c r="K16" s="406"/>
    </row>
    <row r="17" spans="1:15" s="177" customFormat="1" ht="12.75">
      <c r="A17" s="199" t="s">
        <v>110</v>
      </c>
      <c r="B17" s="187" t="s">
        <v>111</v>
      </c>
      <c r="C17" s="255">
        <v>0.376</v>
      </c>
      <c r="D17" s="256">
        <v>0.374</v>
      </c>
      <c r="E17" s="214">
        <v>0.375</v>
      </c>
      <c r="F17" s="187" t="s">
        <v>112</v>
      </c>
      <c r="G17" s="239">
        <v>0.367</v>
      </c>
      <c r="H17" s="256">
        <v>0.361</v>
      </c>
      <c r="I17" s="214">
        <v>0.356</v>
      </c>
      <c r="K17" s="406"/>
      <c r="M17" s="173"/>
      <c r="N17" s="173"/>
      <c r="O17" s="173"/>
    </row>
    <row r="18" spans="1:11" ht="12.75">
      <c r="A18" s="199" t="s">
        <v>113</v>
      </c>
      <c r="B18" s="187" t="s">
        <v>114</v>
      </c>
      <c r="C18" s="255">
        <v>0.904</v>
      </c>
      <c r="D18" s="256">
        <v>0.915</v>
      </c>
      <c r="E18" s="214">
        <v>0.929</v>
      </c>
      <c r="F18" s="187" t="s">
        <v>115</v>
      </c>
      <c r="G18" s="234">
        <v>0.952</v>
      </c>
      <c r="H18" s="256">
        <v>0.998</v>
      </c>
      <c r="I18" s="214">
        <v>1</v>
      </c>
      <c r="K18" s="406"/>
    </row>
    <row r="19" spans="1:11" ht="12.75" customHeight="1">
      <c r="A19" s="200" t="s">
        <v>226</v>
      </c>
      <c r="B19" s="189"/>
      <c r="C19" s="261"/>
      <c r="D19" s="262"/>
      <c r="E19" s="220"/>
      <c r="F19" s="189"/>
      <c r="G19" s="240"/>
      <c r="H19" s="262"/>
      <c r="I19" s="220"/>
      <c r="K19" s="406"/>
    </row>
    <row r="20" spans="1:11" ht="12.75">
      <c r="A20" s="200" t="s">
        <v>116</v>
      </c>
      <c r="B20" s="176">
        <v>2082619</v>
      </c>
      <c r="C20" s="257">
        <v>2084054</v>
      </c>
      <c r="D20" s="258">
        <v>2077868</v>
      </c>
      <c r="E20" s="205">
        <v>2080408</v>
      </c>
      <c r="F20" s="176">
        <v>2057898</v>
      </c>
      <c r="G20" s="235">
        <v>2037984</v>
      </c>
      <c r="H20" s="258">
        <v>2007980</v>
      </c>
      <c r="I20" s="205">
        <v>1981876</v>
      </c>
      <c r="K20" s="406"/>
    </row>
    <row r="21" spans="1:11" ht="12.75">
      <c r="A21" s="200" t="s">
        <v>117</v>
      </c>
      <c r="B21" s="176">
        <v>267719</v>
      </c>
      <c r="C21" s="257">
        <v>264427</v>
      </c>
      <c r="D21" s="258">
        <v>262574</v>
      </c>
      <c r="E21" s="205">
        <v>263889</v>
      </c>
      <c r="F21" s="176">
        <v>258770</v>
      </c>
      <c r="G21" s="235">
        <v>255075</v>
      </c>
      <c r="H21" s="258">
        <v>251584</v>
      </c>
      <c r="I21" s="205">
        <v>248955</v>
      </c>
      <c r="K21" s="406"/>
    </row>
    <row r="22" spans="1:11" ht="12.75">
      <c r="A22" s="200" t="s">
        <v>118</v>
      </c>
      <c r="B22" s="176">
        <v>29430</v>
      </c>
      <c r="C22" s="257">
        <v>29507</v>
      </c>
      <c r="D22" s="258">
        <v>28221</v>
      </c>
      <c r="E22" s="205">
        <v>27818</v>
      </c>
      <c r="F22" s="176">
        <v>26136</v>
      </c>
      <c r="G22" s="235">
        <v>22488</v>
      </c>
      <c r="H22" s="258">
        <v>22237</v>
      </c>
      <c r="I22" s="205">
        <v>22112</v>
      </c>
      <c r="K22" s="406"/>
    </row>
    <row r="23" spans="1:11" ht="12.75">
      <c r="A23" s="308" t="s">
        <v>119</v>
      </c>
      <c r="B23" s="288">
        <v>531666</v>
      </c>
      <c r="C23" s="289">
        <v>532080</v>
      </c>
      <c r="D23" s="290">
        <v>528912</v>
      </c>
      <c r="E23" s="291">
        <v>530250</v>
      </c>
      <c r="F23" s="288">
        <v>525322</v>
      </c>
      <c r="G23" s="292">
        <v>516976</v>
      </c>
      <c r="H23" s="290">
        <v>505732</v>
      </c>
      <c r="I23" s="291">
        <v>500696</v>
      </c>
      <c r="K23" s="406"/>
    </row>
    <row r="24" spans="1:15" ht="12.75" customHeight="1">
      <c r="A24" s="199" t="s">
        <v>120</v>
      </c>
      <c r="B24" s="176">
        <v>2911434</v>
      </c>
      <c r="C24" s="257">
        <f>SUM(C20:C23)</f>
        <v>2910068</v>
      </c>
      <c r="D24" s="258">
        <f>SUM(D20:D23)</f>
        <v>2897575</v>
      </c>
      <c r="E24" s="205">
        <v>2902365</v>
      </c>
      <c r="F24" s="176">
        <v>2868126</v>
      </c>
      <c r="G24" s="235">
        <f>SUM(G20:G23)</f>
        <v>2832523</v>
      </c>
      <c r="H24" s="258">
        <f>SUM(H20:H23)</f>
        <v>2787533</v>
      </c>
      <c r="I24" s="205">
        <v>2753639</v>
      </c>
      <c r="K24" s="406"/>
      <c r="M24" s="177"/>
      <c r="N24" s="177"/>
      <c r="O24" s="177"/>
    </row>
    <row r="25" spans="1:11" s="177" customFormat="1" ht="12.75" customHeight="1">
      <c r="A25" s="199"/>
      <c r="B25" s="178"/>
      <c r="C25" s="263"/>
      <c r="D25" s="264"/>
      <c r="E25" s="221"/>
      <c r="F25" s="178"/>
      <c r="G25" s="241"/>
      <c r="H25" s="264"/>
      <c r="I25" s="221"/>
      <c r="K25" s="406"/>
    </row>
    <row r="26" spans="1:11" s="177" customFormat="1" ht="12.75" customHeight="1">
      <c r="A26" s="199" t="s">
        <v>222</v>
      </c>
      <c r="B26" s="178"/>
      <c r="C26" s="263"/>
      <c r="D26" s="264"/>
      <c r="E26" s="221"/>
      <c r="F26" s="178"/>
      <c r="G26" s="235"/>
      <c r="H26" s="264"/>
      <c r="I26" s="221"/>
      <c r="K26" s="406"/>
    </row>
    <row r="27" spans="1:11" s="177" customFormat="1" ht="12.75" customHeight="1">
      <c r="A27" s="200" t="s">
        <v>227</v>
      </c>
      <c r="B27" s="176">
        <v>864119</v>
      </c>
      <c r="C27" s="257">
        <v>1671223</v>
      </c>
      <c r="D27" s="258">
        <v>2389874</v>
      </c>
      <c r="E27" s="205">
        <v>3185485</v>
      </c>
      <c r="F27" s="176">
        <v>886656</v>
      </c>
      <c r="G27" s="235">
        <v>1689070</v>
      </c>
      <c r="H27" s="258">
        <v>2438877</v>
      </c>
      <c r="I27" s="205">
        <v>3282575</v>
      </c>
      <c r="K27" s="406"/>
    </row>
    <row r="28" spans="1:11" s="177" customFormat="1" ht="12.75" customHeight="1">
      <c r="A28" s="200" t="s">
        <v>228</v>
      </c>
      <c r="B28" s="176">
        <v>453008</v>
      </c>
      <c r="C28" s="257">
        <f>867344+19383</f>
        <v>886727</v>
      </c>
      <c r="D28" s="258">
        <v>1289261</v>
      </c>
      <c r="E28" s="205">
        <v>1711256</v>
      </c>
      <c r="F28" s="176">
        <v>280153</v>
      </c>
      <c r="G28" s="235">
        <v>545208</v>
      </c>
      <c r="H28" s="258">
        <v>808575</v>
      </c>
      <c r="I28" s="205">
        <v>1096685</v>
      </c>
      <c r="K28" s="406"/>
    </row>
    <row r="29" spans="1:11" s="177" customFormat="1" ht="12.75" customHeight="1">
      <c r="A29" s="200" t="s">
        <v>121</v>
      </c>
      <c r="B29" s="176">
        <v>245003</v>
      </c>
      <c r="C29" s="257">
        <f>492965+8555</f>
        <v>501520</v>
      </c>
      <c r="D29" s="258">
        <v>741719</v>
      </c>
      <c r="E29" s="205">
        <v>963226</v>
      </c>
      <c r="F29" s="176">
        <v>196409</v>
      </c>
      <c r="G29" s="235">
        <v>396175</v>
      </c>
      <c r="H29" s="258">
        <v>578499</v>
      </c>
      <c r="I29" s="205">
        <v>747195</v>
      </c>
      <c r="K29" s="406"/>
    </row>
    <row r="30" spans="1:11" s="177" customFormat="1" ht="12.75" customHeight="1">
      <c r="A30" s="200" t="s">
        <v>122</v>
      </c>
      <c r="B30" s="176">
        <v>1562130</v>
      </c>
      <c r="C30" s="257">
        <f>SUM(C27:C29)</f>
        <v>3059470</v>
      </c>
      <c r="D30" s="258">
        <f>SUM(D27:D29)</f>
        <v>4420854</v>
      </c>
      <c r="E30" s="205">
        <v>5859967</v>
      </c>
      <c r="F30" s="176">
        <v>1363218</v>
      </c>
      <c r="G30" s="235">
        <f>SUM(G27:G29)</f>
        <v>2630453</v>
      </c>
      <c r="H30" s="258">
        <f>SUM(H27:H29)</f>
        <v>3825951</v>
      </c>
      <c r="I30" s="205">
        <v>5126455</v>
      </c>
      <c r="K30" s="406"/>
    </row>
    <row r="31" spans="1:11" s="177" customFormat="1" ht="12.75" customHeight="1">
      <c r="A31" s="200" t="s">
        <v>179</v>
      </c>
      <c r="B31" s="176">
        <v>34415</v>
      </c>
      <c r="C31" s="257">
        <v>69671</v>
      </c>
      <c r="D31" s="258">
        <v>102719</v>
      </c>
      <c r="E31" s="205">
        <v>133773</v>
      </c>
      <c r="F31" s="176">
        <v>28614</v>
      </c>
      <c r="G31" s="235">
        <v>58958</v>
      </c>
      <c r="H31" s="258">
        <v>86992</v>
      </c>
      <c r="I31" s="205">
        <v>113315</v>
      </c>
      <c r="K31" s="406"/>
    </row>
    <row r="32" spans="1:11" s="177" customFormat="1" ht="12.75" customHeight="1">
      <c r="A32" s="308" t="s">
        <v>257</v>
      </c>
      <c r="B32" s="288">
        <v>846931</v>
      </c>
      <c r="C32" s="289">
        <v>1579375</v>
      </c>
      <c r="D32" s="290">
        <v>2212410</v>
      </c>
      <c r="E32" s="291">
        <v>2826753</v>
      </c>
      <c r="F32" s="288">
        <v>675197</v>
      </c>
      <c r="G32" s="292">
        <v>1164769</v>
      </c>
      <c r="H32" s="290">
        <v>1577280</v>
      </c>
      <c r="I32" s="291">
        <v>1953968</v>
      </c>
      <c r="K32" s="406"/>
    </row>
    <row r="33" spans="1:11" s="177" customFormat="1" ht="12.75" customHeight="1">
      <c r="A33" s="199" t="s">
        <v>123</v>
      </c>
      <c r="B33" s="176">
        <v>2443476</v>
      </c>
      <c r="C33" s="257">
        <f>SUM(C30:C32)</f>
        <v>4708516</v>
      </c>
      <c r="D33" s="258">
        <f>SUM(D30:D32)</f>
        <v>6735983</v>
      </c>
      <c r="E33" s="205">
        <v>8820493</v>
      </c>
      <c r="F33" s="176">
        <v>2067029</v>
      </c>
      <c r="G33" s="235">
        <f>SUM(G30:G32)</f>
        <v>3854180</v>
      </c>
      <c r="H33" s="258">
        <f>SUM(H30:H32)</f>
        <v>5490223</v>
      </c>
      <c r="I33" s="205">
        <v>7193738</v>
      </c>
      <c r="K33" s="406"/>
    </row>
    <row r="34" spans="1:11" s="177" customFormat="1" ht="12.75" customHeight="1">
      <c r="A34" s="199"/>
      <c r="B34" s="178"/>
      <c r="C34" s="263"/>
      <c r="D34" s="264"/>
      <c r="E34" s="221"/>
      <c r="F34" s="178"/>
      <c r="G34" s="241"/>
      <c r="H34" s="264"/>
      <c r="I34" s="221"/>
      <c r="K34" s="406"/>
    </row>
    <row r="35" spans="1:11" s="177" customFormat="1" ht="12.75" customHeight="1">
      <c r="A35" s="199" t="s">
        <v>124</v>
      </c>
      <c r="B35" s="178"/>
      <c r="C35" s="263"/>
      <c r="D35" s="264"/>
      <c r="E35" s="221"/>
      <c r="F35" s="178"/>
      <c r="G35" s="241"/>
      <c r="H35" s="264"/>
      <c r="I35" s="221"/>
      <c r="K35" s="406"/>
    </row>
    <row r="36" spans="1:11" s="177" customFormat="1" ht="12.75" customHeight="1">
      <c r="A36" s="200" t="s">
        <v>229</v>
      </c>
      <c r="B36" s="176">
        <v>126017</v>
      </c>
      <c r="C36" s="257">
        <v>143758</v>
      </c>
      <c r="D36" s="258">
        <v>163729</v>
      </c>
      <c r="E36" s="205">
        <v>205886</v>
      </c>
      <c r="F36" s="176">
        <v>226813</v>
      </c>
      <c r="G36" s="235">
        <v>250368</v>
      </c>
      <c r="H36" s="258">
        <v>280137</v>
      </c>
      <c r="I36" s="205">
        <v>329314</v>
      </c>
      <c r="K36" s="406"/>
    </row>
    <row r="37" spans="1:11" s="177" customFormat="1" ht="12.75" customHeight="1">
      <c r="A37" s="200" t="s">
        <v>242</v>
      </c>
      <c r="B37" s="176"/>
      <c r="C37" s="257"/>
      <c r="D37" s="258"/>
      <c r="E37" s="205"/>
      <c r="F37" s="176"/>
      <c r="G37" s="235"/>
      <c r="H37" s="258"/>
      <c r="I37" s="205"/>
      <c r="K37" s="406"/>
    </row>
    <row r="38" spans="1:11" s="177" customFormat="1" ht="12.75" customHeight="1">
      <c r="A38" s="200" t="s">
        <v>243</v>
      </c>
      <c r="B38" s="176">
        <v>131891</v>
      </c>
      <c r="C38" s="257">
        <v>123699</v>
      </c>
      <c r="D38" s="258">
        <v>121356</v>
      </c>
      <c r="E38" s="205">
        <v>111638</v>
      </c>
      <c r="F38" s="176">
        <v>106254</v>
      </c>
      <c r="G38" s="235">
        <v>98651</v>
      </c>
      <c r="H38" s="258">
        <v>88702</v>
      </c>
      <c r="I38" s="205">
        <v>80938</v>
      </c>
      <c r="K38" s="406"/>
    </row>
    <row r="39" spans="1:11" s="177" customFormat="1" ht="12.75" customHeight="1">
      <c r="A39" s="200" t="s">
        <v>244</v>
      </c>
      <c r="B39" s="176">
        <v>946</v>
      </c>
      <c r="C39" s="257">
        <v>925</v>
      </c>
      <c r="D39" s="258">
        <v>916</v>
      </c>
      <c r="E39" s="205">
        <v>907</v>
      </c>
      <c r="F39" s="176">
        <v>820</v>
      </c>
      <c r="G39" s="235">
        <v>777</v>
      </c>
      <c r="H39" s="258">
        <v>756</v>
      </c>
      <c r="I39" s="205">
        <v>751</v>
      </c>
      <c r="K39" s="406"/>
    </row>
    <row r="40" spans="1:11" s="177" customFormat="1" ht="12.75" customHeight="1">
      <c r="A40" s="200" t="s">
        <v>245</v>
      </c>
      <c r="B40" s="176">
        <v>84100</v>
      </c>
      <c r="C40" s="257">
        <v>96776</v>
      </c>
      <c r="D40" s="258">
        <v>108897</v>
      </c>
      <c r="E40" s="205">
        <v>137910</v>
      </c>
      <c r="F40" s="176">
        <v>152785</v>
      </c>
      <c r="G40" s="235">
        <v>167477</v>
      </c>
      <c r="H40" s="258">
        <v>189167</v>
      </c>
      <c r="I40" s="205">
        <v>218954</v>
      </c>
      <c r="K40" s="406"/>
    </row>
    <row r="41" spans="1:11" s="177" customFormat="1" ht="12.75" customHeight="1">
      <c r="A41" s="200" t="s">
        <v>246</v>
      </c>
      <c r="B41" s="176">
        <v>799</v>
      </c>
      <c r="C41" s="257">
        <v>930</v>
      </c>
      <c r="D41" s="258">
        <v>991</v>
      </c>
      <c r="E41" s="205">
        <v>1153</v>
      </c>
      <c r="F41" s="176">
        <v>1230</v>
      </c>
      <c r="G41" s="235">
        <v>1320</v>
      </c>
      <c r="H41" s="258">
        <v>1390</v>
      </c>
      <c r="I41" s="205">
        <v>1467</v>
      </c>
      <c r="K41" s="406"/>
    </row>
    <row r="42" spans="1:15" s="177" customFormat="1" ht="12.75" customHeight="1">
      <c r="A42" s="200" t="s">
        <v>247</v>
      </c>
      <c r="B42" s="176">
        <v>10790</v>
      </c>
      <c r="C42" s="257">
        <v>11659</v>
      </c>
      <c r="D42" s="258">
        <v>12410</v>
      </c>
      <c r="E42" s="205">
        <v>14412</v>
      </c>
      <c r="F42" s="176">
        <v>16795</v>
      </c>
      <c r="G42" s="235">
        <v>18338</v>
      </c>
      <c r="H42" s="258">
        <v>21032</v>
      </c>
      <c r="I42" s="205">
        <v>26425</v>
      </c>
      <c r="K42" s="406"/>
      <c r="M42" s="173"/>
      <c r="N42" s="173"/>
      <c r="O42" s="173"/>
    </row>
    <row r="43" spans="1:15" s="177" customFormat="1" ht="12.75" customHeight="1">
      <c r="A43" s="200" t="s">
        <v>125</v>
      </c>
      <c r="B43" s="176">
        <v>228526</v>
      </c>
      <c r="C43" s="257">
        <v>233989</v>
      </c>
      <c r="D43" s="258">
        <v>244570</v>
      </c>
      <c r="E43" s="205">
        <v>266020</v>
      </c>
      <c r="F43" s="176">
        <v>277884</v>
      </c>
      <c r="G43" s="235">
        <v>286563</v>
      </c>
      <c r="H43" s="258">
        <v>301047</v>
      </c>
      <c r="I43" s="205">
        <v>328535</v>
      </c>
      <c r="K43" s="406"/>
      <c r="M43" s="173"/>
      <c r="N43" s="173"/>
      <c r="O43" s="173"/>
    </row>
    <row r="44" spans="1:15" s="177" customFormat="1" ht="12.75" customHeight="1">
      <c r="A44" s="200" t="s">
        <v>126</v>
      </c>
      <c r="B44" s="190">
        <v>0.44</v>
      </c>
      <c r="C44" s="265">
        <v>0.44</v>
      </c>
      <c r="D44" s="266">
        <v>0.427</v>
      </c>
      <c r="E44" s="222">
        <v>0.42</v>
      </c>
      <c r="F44" s="190">
        <v>0.43</v>
      </c>
      <c r="G44" s="242">
        <v>0.43</v>
      </c>
      <c r="H44" s="266">
        <v>0.424</v>
      </c>
      <c r="I44" s="222">
        <v>0.424</v>
      </c>
      <c r="K44" s="406"/>
      <c r="M44" s="173"/>
      <c r="N44" s="173"/>
      <c r="O44" s="173"/>
    </row>
    <row r="45" spans="1:15" s="177" customFormat="1" ht="12.75" customHeight="1">
      <c r="A45" s="200" t="s">
        <v>230</v>
      </c>
      <c r="B45" s="176">
        <v>11314</v>
      </c>
      <c r="C45" s="257">
        <v>11244</v>
      </c>
      <c r="D45" s="258">
        <v>11157</v>
      </c>
      <c r="E45" s="205">
        <v>10939</v>
      </c>
      <c r="F45" s="176">
        <v>10718</v>
      </c>
      <c r="G45" s="235">
        <v>10715</v>
      </c>
      <c r="H45" s="258">
        <v>10434</v>
      </c>
      <c r="I45" s="205">
        <v>10289</v>
      </c>
      <c r="K45" s="406"/>
      <c r="M45" s="173"/>
      <c r="N45" s="173"/>
      <c r="O45" s="173"/>
    </row>
    <row r="46" spans="1:15" s="177" customFormat="1" ht="12.75" customHeight="1">
      <c r="A46" s="200" t="s">
        <v>127</v>
      </c>
      <c r="B46" s="176">
        <v>364886</v>
      </c>
      <c r="C46" s="257">
        <v>366809</v>
      </c>
      <c r="D46" s="258">
        <v>371429</v>
      </c>
      <c r="E46" s="205">
        <v>383904</v>
      </c>
      <c r="F46" s="176">
        <v>386536</v>
      </c>
      <c r="G46" s="235">
        <v>389114</v>
      </c>
      <c r="H46" s="258">
        <v>391990</v>
      </c>
      <c r="I46" s="205">
        <v>403631</v>
      </c>
      <c r="K46" s="406"/>
      <c r="M46" s="173"/>
      <c r="N46" s="173"/>
      <c r="O46" s="173"/>
    </row>
    <row r="47" spans="1:11" s="177" customFormat="1" ht="12.75" customHeight="1">
      <c r="A47" s="200" t="s">
        <v>256</v>
      </c>
      <c r="B47" s="258">
        <f>+B36+B39+B41+B42</f>
        <v>138552</v>
      </c>
      <c r="C47" s="257">
        <f>+C36+C39+C41+C42</f>
        <v>157272</v>
      </c>
      <c r="D47" s="258">
        <f>+D36+D39+D41+D42</f>
        <v>178046</v>
      </c>
      <c r="E47" s="205">
        <v>222358</v>
      </c>
      <c r="F47" s="258">
        <f>+F36+F39+F41+F42</f>
        <v>245658</v>
      </c>
      <c r="G47" s="257">
        <f>+G36+G39+G41+G42</f>
        <v>270803</v>
      </c>
      <c r="H47" s="258">
        <v>303315</v>
      </c>
      <c r="I47" s="205">
        <v>357957</v>
      </c>
      <c r="K47" s="406"/>
    </row>
    <row r="48" spans="1:15" s="177" customFormat="1" ht="12.75" customHeight="1">
      <c r="A48" s="199"/>
      <c r="B48" s="178"/>
      <c r="C48" s="263"/>
      <c r="D48" s="264"/>
      <c r="E48" s="221"/>
      <c r="F48" s="178"/>
      <c r="G48" s="241"/>
      <c r="H48" s="264"/>
      <c r="I48" s="221"/>
      <c r="K48" s="406"/>
      <c r="M48" s="174"/>
      <c r="N48" s="174"/>
      <c r="O48" s="174"/>
    </row>
    <row r="49" spans="1:15" s="177" customFormat="1" ht="12.75" customHeight="1">
      <c r="A49" s="199" t="s">
        <v>128</v>
      </c>
      <c r="B49" s="178"/>
      <c r="C49" s="263"/>
      <c r="D49" s="264"/>
      <c r="E49" s="221"/>
      <c r="F49" s="178"/>
      <c r="G49" s="241"/>
      <c r="H49" s="264"/>
      <c r="I49" s="221"/>
      <c r="K49" s="406"/>
      <c r="M49" s="173"/>
      <c r="N49" s="173"/>
      <c r="O49" s="173"/>
    </row>
    <row r="50" spans="1:11" ht="12.75" customHeight="1">
      <c r="A50" s="200" t="s">
        <v>231</v>
      </c>
      <c r="B50" s="176">
        <v>8344</v>
      </c>
      <c r="C50" s="257">
        <v>8316.3</v>
      </c>
      <c r="D50" s="258">
        <v>8236.4</v>
      </c>
      <c r="E50" s="205">
        <v>8009</v>
      </c>
      <c r="F50" s="176">
        <v>6995</v>
      </c>
      <c r="G50" s="235">
        <v>6581.5</v>
      </c>
      <c r="H50" s="258">
        <v>6100.6</v>
      </c>
      <c r="I50" s="205">
        <v>5684</v>
      </c>
      <c r="K50" s="406"/>
    </row>
    <row r="51" spans="1:11" ht="12.75" customHeight="1">
      <c r="A51" s="200" t="s">
        <v>232</v>
      </c>
      <c r="B51" s="180">
        <v>348.9</v>
      </c>
      <c r="C51" s="267">
        <v>349.9</v>
      </c>
      <c r="D51" s="268">
        <v>351.8</v>
      </c>
      <c r="E51" s="203">
        <v>362.4</v>
      </c>
      <c r="F51" s="180">
        <v>410</v>
      </c>
      <c r="G51" s="243">
        <v>430.3765099141533</v>
      </c>
      <c r="H51" s="268">
        <v>456.9</v>
      </c>
      <c r="I51" s="203">
        <v>484.4</v>
      </c>
      <c r="K51" s="406"/>
    </row>
    <row r="52" spans="1:11" ht="12.75">
      <c r="A52" s="200" t="s">
        <v>129</v>
      </c>
      <c r="B52" s="176">
        <v>8043</v>
      </c>
      <c r="C52" s="257">
        <v>8012.8</v>
      </c>
      <c r="D52" s="258">
        <v>7955.8</v>
      </c>
      <c r="E52" s="205">
        <v>7740</v>
      </c>
      <c r="F52" s="176">
        <v>6732</v>
      </c>
      <c r="G52" s="235">
        <v>6363.5</v>
      </c>
      <c r="H52" s="258">
        <v>5885.8</v>
      </c>
      <c r="I52" s="205">
        <v>5478</v>
      </c>
      <c r="K52" s="406"/>
    </row>
    <row r="53" spans="1:11" ht="12.75">
      <c r="A53" s="200" t="s">
        <v>130</v>
      </c>
      <c r="B53" s="179">
        <v>352.2</v>
      </c>
      <c r="C53" s="269">
        <v>353.4</v>
      </c>
      <c r="D53" s="270">
        <v>354.4</v>
      </c>
      <c r="E53" s="223">
        <v>364.9</v>
      </c>
      <c r="F53" s="179">
        <v>414.6</v>
      </c>
      <c r="G53" s="244">
        <v>433.2</v>
      </c>
      <c r="H53" s="270">
        <v>460.8</v>
      </c>
      <c r="I53" s="223">
        <v>489</v>
      </c>
      <c r="K53" s="406"/>
    </row>
    <row r="54" spans="1:11" ht="12.75">
      <c r="A54" s="293"/>
      <c r="B54" s="294"/>
      <c r="C54" s="295"/>
      <c r="D54" s="296"/>
      <c r="E54" s="293"/>
      <c r="F54" s="294"/>
      <c r="G54" s="297"/>
      <c r="H54" s="296"/>
      <c r="I54" s="293"/>
      <c r="K54" s="406"/>
    </row>
    <row r="55" spans="1:15" s="177" customFormat="1" ht="15.75">
      <c r="A55" s="206" t="s">
        <v>175</v>
      </c>
      <c r="B55" s="208"/>
      <c r="C55" s="218"/>
      <c r="D55" s="238"/>
      <c r="E55" s="219"/>
      <c r="F55" s="208"/>
      <c r="G55" s="238"/>
      <c r="H55" s="238"/>
      <c r="I55" s="219"/>
      <c r="K55" s="406"/>
      <c r="M55" s="173"/>
      <c r="N55" s="173"/>
      <c r="O55" s="173"/>
    </row>
    <row r="56" spans="1:15" s="174" customFormat="1" ht="12.75">
      <c r="A56" s="207"/>
      <c r="B56" s="208"/>
      <c r="C56" s="218"/>
      <c r="D56" s="238"/>
      <c r="E56" s="219"/>
      <c r="F56" s="208"/>
      <c r="G56" s="238"/>
      <c r="H56" s="238"/>
      <c r="I56" s="219"/>
      <c r="K56" s="406"/>
      <c r="M56" s="173"/>
      <c r="N56" s="173"/>
      <c r="O56" s="173"/>
    </row>
    <row r="57" spans="1:15" ht="12.75" customHeight="1">
      <c r="A57" s="199" t="s">
        <v>131</v>
      </c>
      <c r="B57" s="192" t="s">
        <v>132</v>
      </c>
      <c r="C57" s="271">
        <v>0.2904</v>
      </c>
      <c r="D57" s="272">
        <v>0.2898</v>
      </c>
      <c r="E57" s="224">
        <v>0.29</v>
      </c>
      <c r="F57" s="192" t="s">
        <v>133</v>
      </c>
      <c r="G57" s="246">
        <v>0.2807</v>
      </c>
      <c r="H57" s="272">
        <v>0.2712</v>
      </c>
      <c r="I57" s="224">
        <v>0.26</v>
      </c>
      <c r="K57" s="406"/>
      <c r="M57" s="177"/>
      <c r="N57" s="177"/>
      <c r="O57" s="177"/>
    </row>
    <row r="58" spans="1:15" ht="12.75" customHeight="1">
      <c r="A58" s="200" t="s">
        <v>255</v>
      </c>
      <c r="B58" s="189"/>
      <c r="C58" s="261"/>
      <c r="D58" s="262"/>
      <c r="E58" s="220"/>
      <c r="F58" s="189"/>
      <c r="G58" s="240"/>
      <c r="H58" s="262"/>
      <c r="I58" s="220"/>
      <c r="K58" s="406"/>
      <c r="M58" s="177"/>
      <c r="N58" s="177"/>
      <c r="O58" s="177"/>
    </row>
    <row r="59" spans="1:15" ht="12.75" customHeight="1">
      <c r="A59" s="200" t="s">
        <v>116</v>
      </c>
      <c r="B59" s="176">
        <v>524267</v>
      </c>
      <c r="C59" s="257">
        <v>525001</v>
      </c>
      <c r="D59" s="258">
        <v>523558</v>
      </c>
      <c r="E59" s="205">
        <v>524722</v>
      </c>
      <c r="F59" s="176">
        <v>507154</v>
      </c>
      <c r="G59" s="235">
        <v>509224</v>
      </c>
      <c r="H59" s="258">
        <v>487913</v>
      </c>
      <c r="I59" s="205">
        <v>467559</v>
      </c>
      <c r="K59" s="406"/>
      <c r="M59" s="177"/>
      <c r="N59" s="177"/>
      <c r="O59" s="177"/>
    </row>
    <row r="60" spans="1:15" ht="12.75" customHeight="1">
      <c r="A60" s="200" t="s">
        <v>117</v>
      </c>
      <c r="B60" s="176">
        <v>56656</v>
      </c>
      <c r="C60" s="257">
        <f>52908+3809</f>
        <v>56717</v>
      </c>
      <c r="D60" s="258">
        <v>56330</v>
      </c>
      <c r="E60" s="205">
        <v>56329</v>
      </c>
      <c r="F60" s="176">
        <v>51601</v>
      </c>
      <c r="G60" s="235">
        <f>47527+3847</f>
        <v>51374</v>
      </c>
      <c r="H60" s="258">
        <v>51261</v>
      </c>
      <c r="I60" s="205">
        <v>48252</v>
      </c>
      <c r="K60" s="406"/>
      <c r="M60" s="177"/>
      <c r="N60" s="177"/>
      <c r="O60" s="177"/>
    </row>
    <row r="61" spans="1:15" ht="12.75" customHeight="1">
      <c r="A61" s="200" t="s">
        <v>118</v>
      </c>
      <c r="B61" s="176">
        <v>2728</v>
      </c>
      <c r="C61" s="257">
        <v>2711</v>
      </c>
      <c r="D61" s="258">
        <v>2733</v>
      </c>
      <c r="E61" s="205">
        <v>2725</v>
      </c>
      <c r="F61" s="176">
        <v>2651</v>
      </c>
      <c r="G61" s="235">
        <v>2645</v>
      </c>
      <c r="H61" s="258">
        <v>2634</v>
      </c>
      <c r="I61" s="205">
        <v>2063</v>
      </c>
      <c r="K61" s="406"/>
      <c r="M61" s="177"/>
      <c r="N61" s="177"/>
      <c r="O61" s="177"/>
    </row>
    <row r="62" spans="1:15" ht="12.75" customHeight="1">
      <c r="A62" s="308" t="s">
        <v>119</v>
      </c>
      <c r="B62" s="288">
        <v>37858</v>
      </c>
      <c r="C62" s="289">
        <v>39312</v>
      </c>
      <c r="D62" s="290">
        <v>40712</v>
      </c>
      <c r="E62" s="291">
        <v>42082</v>
      </c>
      <c r="F62" s="288">
        <v>41708</v>
      </c>
      <c r="G62" s="292">
        <v>43074</v>
      </c>
      <c r="H62" s="290">
        <v>43942</v>
      </c>
      <c r="I62" s="291">
        <v>41262</v>
      </c>
      <c r="K62" s="406"/>
      <c r="M62" s="177"/>
      <c r="N62" s="177"/>
      <c r="O62" s="177"/>
    </row>
    <row r="63" spans="1:15" ht="12.75" customHeight="1">
      <c r="A63" s="199" t="s">
        <v>180</v>
      </c>
      <c r="B63" s="176">
        <v>621509</v>
      </c>
      <c r="C63" s="257">
        <f>SUM(C59:C62)</f>
        <v>623741</v>
      </c>
      <c r="D63" s="258">
        <f>SUM(D59:D62)</f>
        <v>623333</v>
      </c>
      <c r="E63" s="205">
        <v>625858</v>
      </c>
      <c r="F63" s="176">
        <v>603114</v>
      </c>
      <c r="G63" s="235">
        <f>SUM(G59:G62)</f>
        <v>606317</v>
      </c>
      <c r="H63" s="258">
        <f>SUM(H59:H62)</f>
        <v>585750</v>
      </c>
      <c r="I63" s="205">
        <v>559136</v>
      </c>
      <c r="K63" s="406"/>
      <c r="M63" s="177"/>
      <c r="N63" s="177"/>
      <c r="O63" s="177"/>
    </row>
    <row r="64" spans="1:15" ht="12.75" customHeight="1">
      <c r="A64" s="199"/>
      <c r="B64" s="176"/>
      <c r="C64" s="273"/>
      <c r="D64" s="258"/>
      <c r="E64" s="225"/>
      <c r="F64" s="176"/>
      <c r="G64" s="235"/>
      <c r="H64" s="258"/>
      <c r="I64" s="225"/>
      <c r="K64" s="406"/>
      <c r="M64" s="177"/>
      <c r="N64" s="177"/>
      <c r="O64" s="177"/>
    </row>
    <row r="65" spans="1:15" s="177" customFormat="1" ht="12.75" customHeight="1">
      <c r="A65" s="199" t="s">
        <v>181</v>
      </c>
      <c r="B65" s="178"/>
      <c r="C65" s="263"/>
      <c r="D65" s="264"/>
      <c r="E65" s="221"/>
      <c r="F65" s="178"/>
      <c r="G65" s="241"/>
      <c r="H65" s="264"/>
      <c r="I65" s="221"/>
      <c r="K65" s="406"/>
      <c r="M65" s="173"/>
      <c r="N65" s="173"/>
      <c r="O65" s="173"/>
    </row>
    <row r="66" spans="1:11" s="177" customFormat="1" ht="12.75" customHeight="1">
      <c r="A66" s="200" t="s">
        <v>182</v>
      </c>
      <c r="B66" s="176">
        <v>459695</v>
      </c>
      <c r="C66" s="257">
        <v>893878</v>
      </c>
      <c r="D66" s="258">
        <v>1224399</v>
      </c>
      <c r="E66" s="205">
        <v>1601981</v>
      </c>
      <c r="F66" s="176">
        <v>378857</v>
      </c>
      <c r="G66" s="235">
        <v>730843</v>
      </c>
      <c r="H66" s="258">
        <v>1043292</v>
      </c>
      <c r="I66" s="205">
        <v>1368786</v>
      </c>
      <c r="K66" s="406"/>
    </row>
    <row r="67" spans="1:11" s="177" customFormat="1" ht="12.75" customHeight="1">
      <c r="A67" s="200" t="s">
        <v>134</v>
      </c>
      <c r="B67" s="176">
        <v>61800</v>
      </c>
      <c r="C67" s="257">
        <v>124004</v>
      </c>
      <c r="D67" s="258">
        <v>176948</v>
      </c>
      <c r="E67" s="205">
        <v>233325</v>
      </c>
      <c r="F67" s="176">
        <v>55392</v>
      </c>
      <c r="G67" s="235">
        <v>106476</v>
      </c>
      <c r="H67" s="258">
        <v>154625</v>
      </c>
      <c r="I67" s="205">
        <v>201206</v>
      </c>
      <c r="K67" s="406"/>
    </row>
    <row r="68" spans="1:11" s="177" customFormat="1" ht="12.75" customHeight="1">
      <c r="A68" s="200" t="s">
        <v>121</v>
      </c>
      <c r="B68" s="176">
        <v>38368</v>
      </c>
      <c r="C68" s="257">
        <v>79787</v>
      </c>
      <c r="D68" s="258">
        <v>117264</v>
      </c>
      <c r="E68" s="205">
        <v>154880</v>
      </c>
      <c r="F68" s="176">
        <v>34163</v>
      </c>
      <c r="G68" s="235">
        <v>70708</v>
      </c>
      <c r="H68" s="258">
        <v>105164</v>
      </c>
      <c r="I68" s="205">
        <v>139203</v>
      </c>
      <c r="K68" s="406"/>
    </row>
    <row r="69" spans="1:11" s="177" customFormat="1" ht="12.75" customHeight="1">
      <c r="A69" s="200" t="s">
        <v>122</v>
      </c>
      <c r="B69" s="176">
        <v>559863</v>
      </c>
      <c r="C69" s="257">
        <f>SUM(C66:C68)</f>
        <v>1097669</v>
      </c>
      <c r="D69" s="258">
        <f>SUM(D66:D68)</f>
        <v>1518611</v>
      </c>
      <c r="E69" s="205">
        <v>1990186</v>
      </c>
      <c r="F69" s="176">
        <v>468412</v>
      </c>
      <c r="G69" s="235">
        <f>SUM(G66:G68)</f>
        <v>908027</v>
      </c>
      <c r="H69" s="258">
        <f>SUM(H66:H68)</f>
        <v>1303081</v>
      </c>
      <c r="I69" s="205">
        <v>1709195</v>
      </c>
      <c r="K69" s="406"/>
    </row>
    <row r="70" spans="1:15" s="177" customFormat="1" ht="12.75" customHeight="1">
      <c r="A70" s="200" t="s">
        <v>179</v>
      </c>
      <c r="B70" s="176">
        <v>9194</v>
      </c>
      <c r="C70" s="257">
        <v>18323</v>
      </c>
      <c r="D70" s="258">
        <v>26989</v>
      </c>
      <c r="E70" s="205">
        <v>35691</v>
      </c>
      <c r="F70" s="176">
        <v>8130</v>
      </c>
      <c r="G70" s="235">
        <v>16206</v>
      </c>
      <c r="H70" s="258">
        <v>24048</v>
      </c>
      <c r="I70" s="205">
        <v>31557</v>
      </c>
      <c r="K70" s="406"/>
      <c r="M70" s="173"/>
      <c r="N70" s="173"/>
      <c r="O70" s="173"/>
    </row>
    <row r="71" spans="1:11" s="177" customFormat="1" ht="12.75" customHeight="1">
      <c r="A71" s="308" t="s">
        <v>183</v>
      </c>
      <c r="B71" s="288">
        <v>69494</v>
      </c>
      <c r="C71" s="289">
        <v>132634</v>
      </c>
      <c r="D71" s="290">
        <v>185978</v>
      </c>
      <c r="E71" s="291">
        <v>248667</v>
      </c>
      <c r="F71" s="288">
        <v>60494</v>
      </c>
      <c r="G71" s="292">
        <v>112026</v>
      </c>
      <c r="H71" s="290">
        <v>158473</v>
      </c>
      <c r="I71" s="291">
        <v>207213</v>
      </c>
      <c r="K71" s="406"/>
    </row>
    <row r="72" spans="1:15" s="177" customFormat="1" ht="12.75" customHeight="1">
      <c r="A72" s="199" t="s">
        <v>184</v>
      </c>
      <c r="B72" s="176">
        <v>638551</v>
      </c>
      <c r="C72" s="257">
        <f>SUM(C69:C71)</f>
        <v>1248626</v>
      </c>
      <c r="D72" s="258">
        <f>SUM(D69:D71)</f>
        <v>1731578</v>
      </c>
      <c r="E72" s="205">
        <v>2274544</v>
      </c>
      <c r="F72" s="176">
        <v>537036</v>
      </c>
      <c r="G72" s="235">
        <f>SUM(G69:G71)</f>
        <v>1036259</v>
      </c>
      <c r="H72" s="258">
        <f>SUM(H69:H71)</f>
        <v>1485602</v>
      </c>
      <c r="I72" s="205">
        <v>1947965</v>
      </c>
      <c r="K72" s="406"/>
      <c r="M72" s="173"/>
      <c r="N72" s="173"/>
      <c r="O72" s="173"/>
    </row>
    <row r="73" spans="1:11" ht="12.75" customHeight="1">
      <c r="A73" s="201"/>
      <c r="B73" s="191"/>
      <c r="C73" s="274"/>
      <c r="D73" s="275"/>
      <c r="E73" s="201"/>
      <c r="F73" s="191"/>
      <c r="G73" s="245"/>
      <c r="H73" s="275"/>
      <c r="I73" s="201"/>
      <c r="K73" s="406"/>
    </row>
    <row r="74" spans="1:15" s="177" customFormat="1" ht="12.75" customHeight="1">
      <c r="A74" s="199" t="s">
        <v>185</v>
      </c>
      <c r="B74" s="178"/>
      <c r="C74" s="263"/>
      <c r="D74" s="264"/>
      <c r="E74" s="221"/>
      <c r="F74" s="178"/>
      <c r="G74" s="241"/>
      <c r="H74" s="264"/>
      <c r="I74" s="221"/>
      <c r="K74" s="406"/>
      <c r="M74" s="173"/>
      <c r="N74" s="173"/>
      <c r="O74" s="173"/>
    </row>
    <row r="75" spans="1:15" s="177" customFormat="1" ht="12.75" customHeight="1">
      <c r="A75" s="200" t="s">
        <v>135</v>
      </c>
      <c r="B75" s="176">
        <v>372</v>
      </c>
      <c r="C75" s="257">
        <v>855</v>
      </c>
      <c r="D75" s="258">
        <v>1336</v>
      </c>
      <c r="E75" s="205">
        <v>2447</v>
      </c>
      <c r="F75" s="176">
        <v>4074</v>
      </c>
      <c r="G75" s="235">
        <v>5530</v>
      </c>
      <c r="H75" s="258">
        <v>6815</v>
      </c>
      <c r="I75" s="205">
        <v>7798</v>
      </c>
      <c r="K75" s="406"/>
      <c r="M75" s="173"/>
      <c r="N75" s="173"/>
      <c r="O75" s="173"/>
    </row>
    <row r="76" spans="1:15" s="177" customFormat="1" ht="12.75" customHeight="1">
      <c r="A76" s="200" t="s">
        <v>242</v>
      </c>
      <c r="B76" s="176"/>
      <c r="C76" s="257"/>
      <c r="D76" s="258"/>
      <c r="E76" s="205"/>
      <c r="F76" s="176"/>
      <c r="G76" s="235"/>
      <c r="H76" s="258"/>
      <c r="I76" s="205"/>
      <c r="K76" s="406"/>
      <c r="M76" s="173"/>
      <c r="N76" s="173"/>
      <c r="O76" s="173"/>
    </row>
    <row r="77" spans="1:15" s="177" customFormat="1" ht="12.75" customHeight="1">
      <c r="A77" s="200" t="s">
        <v>243</v>
      </c>
      <c r="B77" s="176">
        <v>52692</v>
      </c>
      <c r="C77" s="257">
        <v>56242</v>
      </c>
      <c r="D77" s="258">
        <v>59426</v>
      </c>
      <c r="E77" s="205">
        <v>64780</v>
      </c>
      <c r="F77" s="176">
        <v>69857</v>
      </c>
      <c r="G77" s="235">
        <v>74880</v>
      </c>
      <c r="H77" s="258">
        <v>79094</v>
      </c>
      <c r="I77" s="205">
        <v>83930</v>
      </c>
      <c r="K77" s="406"/>
      <c r="M77" s="173"/>
      <c r="N77" s="173"/>
      <c r="O77" s="173"/>
    </row>
    <row r="78" spans="1:15" s="177" customFormat="1" ht="12.75" customHeight="1">
      <c r="A78" s="200" t="s">
        <v>244</v>
      </c>
      <c r="B78" s="176">
        <v>196</v>
      </c>
      <c r="C78" s="257">
        <v>184</v>
      </c>
      <c r="D78" s="258">
        <v>177</v>
      </c>
      <c r="E78" s="205">
        <v>164</v>
      </c>
      <c r="F78" s="176">
        <v>154</v>
      </c>
      <c r="G78" s="235">
        <v>151</v>
      </c>
      <c r="H78" s="258">
        <v>141</v>
      </c>
      <c r="I78" s="205">
        <v>137</v>
      </c>
      <c r="K78" s="406"/>
      <c r="M78" s="173"/>
      <c r="N78" s="173"/>
      <c r="O78" s="173"/>
    </row>
    <row r="79" spans="1:15" s="177" customFormat="1" ht="12.75" customHeight="1">
      <c r="A79" s="200" t="s">
        <v>245</v>
      </c>
      <c r="B79" s="176">
        <v>372</v>
      </c>
      <c r="C79" s="257">
        <v>855</v>
      </c>
      <c r="D79" s="258">
        <v>1336</v>
      </c>
      <c r="E79" s="205">
        <v>2447</v>
      </c>
      <c r="F79" s="176">
        <v>4074</v>
      </c>
      <c r="G79" s="235">
        <v>5530</v>
      </c>
      <c r="H79" s="258">
        <v>6815</v>
      </c>
      <c r="I79" s="205">
        <v>7798</v>
      </c>
      <c r="K79" s="406"/>
      <c r="M79" s="173"/>
      <c r="N79" s="173"/>
      <c r="O79" s="173"/>
    </row>
    <row r="80" spans="1:15" s="177" customFormat="1" ht="12.75" customHeight="1">
      <c r="A80" s="200" t="s">
        <v>125</v>
      </c>
      <c r="B80" s="176">
        <f>SUM(B77:B79)</f>
        <v>53260</v>
      </c>
      <c r="C80" s="257">
        <f>SUM(C77:C79)</f>
        <v>57281</v>
      </c>
      <c r="D80" s="258">
        <f>SUM(D77:D79)</f>
        <v>60939</v>
      </c>
      <c r="E80" s="205">
        <v>67391</v>
      </c>
      <c r="F80" s="176">
        <f>SUM(F77:F79)</f>
        <v>74085</v>
      </c>
      <c r="G80" s="235">
        <f>SUM(G77:G79)</f>
        <v>80561</v>
      </c>
      <c r="H80" s="258">
        <f>SUM(H77:H79)</f>
        <v>86050</v>
      </c>
      <c r="I80" s="205">
        <v>91865</v>
      </c>
      <c r="K80" s="406"/>
      <c r="M80" s="173"/>
      <c r="N80" s="173"/>
      <c r="O80" s="173"/>
    </row>
    <row r="81" spans="1:15" s="177" customFormat="1" ht="12.75" customHeight="1">
      <c r="A81" s="200" t="s">
        <v>126</v>
      </c>
      <c r="B81" s="193">
        <v>0.56</v>
      </c>
      <c r="C81" s="276">
        <v>0.58</v>
      </c>
      <c r="D81" s="277">
        <v>0.65</v>
      </c>
      <c r="E81" s="226">
        <v>0.75</v>
      </c>
      <c r="F81" s="193">
        <v>0.79</v>
      </c>
      <c r="G81" s="247">
        <v>0.81</v>
      </c>
      <c r="H81" s="277">
        <v>0.81</v>
      </c>
      <c r="I81" s="226">
        <v>0.81</v>
      </c>
      <c r="K81" s="406"/>
      <c r="M81" s="173"/>
      <c r="N81" s="173"/>
      <c r="O81" s="173"/>
    </row>
    <row r="82" spans="1:11" ht="12.75" customHeight="1">
      <c r="A82" s="201"/>
      <c r="B82" s="191"/>
      <c r="C82" s="274"/>
      <c r="D82" s="275"/>
      <c r="E82" s="201"/>
      <c r="F82" s="191"/>
      <c r="G82" s="245"/>
      <c r="H82" s="275"/>
      <c r="I82" s="201"/>
      <c r="K82" s="406"/>
    </row>
    <row r="83" spans="1:11" s="177" customFormat="1" ht="12.75" customHeight="1">
      <c r="A83" s="199" t="s">
        <v>186</v>
      </c>
      <c r="B83" s="178"/>
      <c r="C83" s="263"/>
      <c r="D83" s="264"/>
      <c r="E83" s="221"/>
      <c r="F83" s="178"/>
      <c r="G83" s="241"/>
      <c r="H83" s="264"/>
      <c r="I83" s="221"/>
      <c r="K83" s="406"/>
    </row>
    <row r="84" spans="1:15" ht="12.75" customHeight="1">
      <c r="A84" s="200" t="s">
        <v>136</v>
      </c>
      <c r="B84" s="176">
        <v>3134</v>
      </c>
      <c r="C84" s="257">
        <v>3129.5</v>
      </c>
      <c r="D84" s="258">
        <v>3112.5</v>
      </c>
      <c r="E84" s="205">
        <v>2382</v>
      </c>
      <c r="F84" s="176">
        <v>2391</v>
      </c>
      <c r="G84" s="235">
        <v>2384</v>
      </c>
      <c r="H84" s="258">
        <v>2343.5</v>
      </c>
      <c r="I84" s="205">
        <v>1776</v>
      </c>
      <c r="K84" s="406"/>
      <c r="M84" s="177"/>
      <c r="N84" s="177"/>
      <c r="O84" s="177"/>
    </row>
    <row r="85" spans="1:15" ht="12.75" customHeight="1">
      <c r="A85" s="200" t="s">
        <v>137</v>
      </c>
      <c r="B85" s="179">
        <v>198.3</v>
      </c>
      <c r="C85" s="269">
        <v>199.3</v>
      </c>
      <c r="D85" s="270">
        <v>200.3</v>
      </c>
      <c r="E85" s="203">
        <v>262.7</v>
      </c>
      <c r="F85" s="179">
        <v>252.2</v>
      </c>
      <c r="G85" s="244">
        <v>254.3</v>
      </c>
      <c r="H85" s="270">
        <v>249.9</v>
      </c>
      <c r="I85" s="203">
        <v>314.9</v>
      </c>
      <c r="K85" s="406"/>
      <c r="M85" s="177"/>
      <c r="N85" s="177"/>
      <c r="O85" s="177"/>
    </row>
    <row r="86" spans="1:15" ht="12.75" customHeight="1">
      <c r="A86" s="199"/>
      <c r="B86" s="179"/>
      <c r="C86" s="269"/>
      <c r="D86" s="270"/>
      <c r="E86" s="223"/>
      <c r="F86" s="179"/>
      <c r="G86" s="244"/>
      <c r="H86" s="270"/>
      <c r="I86" s="223"/>
      <c r="K86" s="406"/>
      <c r="M86" s="177"/>
      <c r="N86" s="177"/>
      <c r="O86" s="177"/>
    </row>
    <row r="87" spans="1:15" ht="12.75" customHeight="1">
      <c r="A87" s="199" t="s">
        <v>187</v>
      </c>
      <c r="B87" s="192" t="s">
        <v>49</v>
      </c>
      <c r="C87" s="271" t="s">
        <v>49</v>
      </c>
      <c r="D87" s="272" t="s">
        <v>49</v>
      </c>
      <c r="E87" s="224" t="s">
        <v>49</v>
      </c>
      <c r="F87" s="192" t="s">
        <v>49</v>
      </c>
      <c r="G87" s="246">
        <v>0.3121</v>
      </c>
      <c r="H87" s="272">
        <v>0.3129</v>
      </c>
      <c r="I87" s="224">
        <v>0.312</v>
      </c>
      <c r="K87" s="406"/>
      <c r="M87" s="177"/>
      <c r="N87" s="177"/>
      <c r="O87" s="177"/>
    </row>
    <row r="88" spans="1:15" ht="12.75">
      <c r="A88" s="200" t="s">
        <v>188</v>
      </c>
      <c r="B88" s="189"/>
      <c r="C88" s="261"/>
      <c r="D88" s="262"/>
      <c r="E88" s="220"/>
      <c r="F88" s="189"/>
      <c r="G88" s="240"/>
      <c r="H88" s="262"/>
      <c r="I88" s="220"/>
      <c r="K88" s="406"/>
      <c r="M88" s="177"/>
      <c r="N88" s="177"/>
      <c r="O88" s="177"/>
    </row>
    <row r="89" spans="1:15" ht="12.75">
      <c r="A89" s="200" t="s">
        <v>189</v>
      </c>
      <c r="B89" s="188" t="s">
        <v>49</v>
      </c>
      <c r="C89" s="259" t="s">
        <v>49</v>
      </c>
      <c r="D89" s="260" t="s">
        <v>49</v>
      </c>
      <c r="E89" s="215" t="s">
        <v>49</v>
      </c>
      <c r="F89" s="188" t="s">
        <v>49</v>
      </c>
      <c r="G89" s="236">
        <v>176963</v>
      </c>
      <c r="H89" s="260">
        <v>176655</v>
      </c>
      <c r="I89" s="215">
        <v>175122</v>
      </c>
      <c r="K89" s="406"/>
      <c r="M89" s="177"/>
      <c r="N89" s="177"/>
      <c r="O89" s="177"/>
    </row>
    <row r="90" spans="1:15" ht="12.75" hidden="1">
      <c r="A90" s="200" t="s">
        <v>117</v>
      </c>
      <c r="B90" s="188" t="s">
        <v>49</v>
      </c>
      <c r="C90" s="259" t="s">
        <v>49</v>
      </c>
      <c r="D90" s="260" t="s">
        <v>49</v>
      </c>
      <c r="E90" s="215" t="s">
        <v>49</v>
      </c>
      <c r="F90" s="188" t="s">
        <v>49</v>
      </c>
      <c r="G90" s="236" t="s">
        <v>49</v>
      </c>
      <c r="H90" s="260" t="s">
        <v>49</v>
      </c>
      <c r="I90" s="215" t="s">
        <v>49</v>
      </c>
      <c r="K90" s="406"/>
      <c r="M90" s="177"/>
      <c r="N90" s="177"/>
      <c r="O90" s="177"/>
    </row>
    <row r="91" spans="1:11" ht="12.75" hidden="1">
      <c r="A91" s="200" t="s">
        <v>118</v>
      </c>
      <c r="B91" s="188" t="s">
        <v>49</v>
      </c>
      <c r="C91" s="259" t="s">
        <v>49</v>
      </c>
      <c r="D91" s="260" t="s">
        <v>49</v>
      </c>
      <c r="E91" s="215" t="s">
        <v>49</v>
      </c>
      <c r="F91" s="188" t="s">
        <v>49</v>
      </c>
      <c r="G91" s="236" t="s">
        <v>49</v>
      </c>
      <c r="H91" s="260" t="s">
        <v>49</v>
      </c>
      <c r="I91" s="215" t="s">
        <v>49</v>
      </c>
      <c r="K91" s="406"/>
    </row>
    <row r="92" spans="1:15" ht="12.75">
      <c r="A92" s="308" t="s">
        <v>119</v>
      </c>
      <c r="B92" s="309" t="s">
        <v>49</v>
      </c>
      <c r="C92" s="310" t="s">
        <v>49</v>
      </c>
      <c r="D92" s="311" t="s">
        <v>49</v>
      </c>
      <c r="E92" s="312" t="s">
        <v>49</v>
      </c>
      <c r="F92" s="309" t="s">
        <v>49</v>
      </c>
      <c r="G92" s="313">
        <v>17046</v>
      </c>
      <c r="H92" s="311">
        <v>17868</v>
      </c>
      <c r="I92" s="312">
        <v>18750</v>
      </c>
      <c r="K92" s="406"/>
      <c r="M92" s="177"/>
      <c r="N92" s="177"/>
      <c r="O92" s="177"/>
    </row>
    <row r="93" spans="1:15" ht="12.75">
      <c r="A93" s="199" t="s">
        <v>190</v>
      </c>
      <c r="B93" s="188" t="s">
        <v>49</v>
      </c>
      <c r="C93" s="259" t="s">
        <v>49</v>
      </c>
      <c r="D93" s="260" t="s">
        <v>49</v>
      </c>
      <c r="E93" s="215" t="s">
        <v>49</v>
      </c>
      <c r="F93" s="188" t="s">
        <v>49</v>
      </c>
      <c r="G93" s="235">
        <f>SUM(G89:G92)</f>
        <v>194009</v>
      </c>
      <c r="H93" s="260">
        <f>SUM(H89:H92)</f>
        <v>194523</v>
      </c>
      <c r="I93" s="215">
        <v>193872</v>
      </c>
      <c r="K93" s="406"/>
      <c r="M93" s="177"/>
      <c r="N93" s="177"/>
      <c r="O93" s="177"/>
    </row>
    <row r="94" spans="1:15" ht="12.75">
      <c r="A94" s="199"/>
      <c r="B94" s="176"/>
      <c r="C94" s="257"/>
      <c r="D94" s="258"/>
      <c r="E94" s="205"/>
      <c r="F94" s="176"/>
      <c r="G94" s="235"/>
      <c r="H94" s="258"/>
      <c r="I94" s="205"/>
      <c r="K94" s="406"/>
      <c r="M94" s="177"/>
      <c r="N94" s="177"/>
      <c r="O94" s="177"/>
    </row>
    <row r="95" spans="1:11" s="177" customFormat="1" ht="12.75">
      <c r="A95" s="199" t="s">
        <v>191</v>
      </c>
      <c r="B95" s="178"/>
      <c r="C95" s="263"/>
      <c r="D95" s="264"/>
      <c r="E95" s="221"/>
      <c r="F95" s="178"/>
      <c r="G95" s="241"/>
      <c r="H95" s="264"/>
      <c r="I95" s="221"/>
      <c r="K95" s="406"/>
    </row>
    <row r="96" spans="1:15" s="177" customFormat="1" ht="12.75">
      <c r="A96" s="200" t="s">
        <v>182</v>
      </c>
      <c r="B96" s="188" t="s">
        <v>49</v>
      </c>
      <c r="C96" s="259" t="s">
        <v>49</v>
      </c>
      <c r="D96" s="260" t="s">
        <v>49</v>
      </c>
      <c r="E96" s="215" t="s">
        <v>49</v>
      </c>
      <c r="F96" s="188" t="s">
        <v>49</v>
      </c>
      <c r="G96" s="235">
        <v>151161</v>
      </c>
      <c r="H96" s="260">
        <v>220669</v>
      </c>
      <c r="I96" s="215">
        <v>301927</v>
      </c>
      <c r="K96" s="406"/>
      <c r="M96" s="173"/>
      <c r="N96" s="173"/>
      <c r="O96" s="173"/>
    </row>
    <row r="97" spans="1:11" s="177" customFormat="1" ht="12.75">
      <c r="A97" s="200" t="s">
        <v>134</v>
      </c>
      <c r="B97" s="188" t="s">
        <v>49</v>
      </c>
      <c r="C97" s="259" t="s">
        <v>49</v>
      </c>
      <c r="D97" s="260" t="s">
        <v>49</v>
      </c>
      <c r="E97" s="215" t="s">
        <v>49</v>
      </c>
      <c r="F97" s="188" t="s">
        <v>49</v>
      </c>
      <c r="G97" s="235">
        <v>59775</v>
      </c>
      <c r="H97" s="260">
        <v>94194</v>
      </c>
      <c r="I97" s="215">
        <v>126024</v>
      </c>
      <c r="K97" s="406"/>
    </row>
    <row r="98" spans="1:15" s="177" customFormat="1" ht="12.75">
      <c r="A98" s="200" t="s">
        <v>121</v>
      </c>
      <c r="B98" s="188" t="s">
        <v>49</v>
      </c>
      <c r="C98" s="259" t="s">
        <v>49</v>
      </c>
      <c r="D98" s="260" t="s">
        <v>49</v>
      </c>
      <c r="E98" s="215" t="s">
        <v>49</v>
      </c>
      <c r="F98" s="188" t="s">
        <v>49</v>
      </c>
      <c r="G98" s="235">
        <v>20631</v>
      </c>
      <c r="H98" s="260">
        <v>32374</v>
      </c>
      <c r="I98" s="215">
        <v>42206</v>
      </c>
      <c r="K98" s="406"/>
      <c r="M98" s="173"/>
      <c r="N98" s="173"/>
      <c r="O98" s="173"/>
    </row>
    <row r="99" spans="1:15" s="177" customFormat="1" ht="12.75">
      <c r="A99" s="200" t="s">
        <v>122</v>
      </c>
      <c r="B99" s="188" t="s">
        <v>49</v>
      </c>
      <c r="C99" s="259" t="s">
        <v>49</v>
      </c>
      <c r="D99" s="260" t="s">
        <v>49</v>
      </c>
      <c r="E99" s="215" t="s">
        <v>49</v>
      </c>
      <c r="F99" s="188" t="s">
        <v>49</v>
      </c>
      <c r="G99" s="235">
        <v>231567</v>
      </c>
      <c r="H99" s="260">
        <f>SUM(H96:H98)</f>
        <v>347237</v>
      </c>
      <c r="I99" s="215">
        <v>470157</v>
      </c>
      <c r="K99" s="406"/>
      <c r="M99" s="173"/>
      <c r="N99" s="173"/>
      <c r="O99" s="173"/>
    </row>
    <row r="100" spans="1:15" s="177" customFormat="1" ht="12.75">
      <c r="A100" s="200" t="s">
        <v>179</v>
      </c>
      <c r="B100" s="188" t="s">
        <v>49</v>
      </c>
      <c r="C100" s="259" t="s">
        <v>49</v>
      </c>
      <c r="D100" s="260" t="s">
        <v>49</v>
      </c>
      <c r="E100" s="215" t="s">
        <v>49</v>
      </c>
      <c r="F100" s="188" t="s">
        <v>49</v>
      </c>
      <c r="G100" s="235">
        <v>5740</v>
      </c>
      <c r="H100" s="260">
        <v>9673</v>
      </c>
      <c r="I100" s="215">
        <v>12662</v>
      </c>
      <c r="K100" s="406"/>
      <c r="M100" s="173"/>
      <c r="N100" s="173"/>
      <c r="O100" s="173"/>
    </row>
    <row r="101" spans="1:15" s="177" customFormat="1" ht="12.75">
      <c r="A101" s="308" t="s">
        <v>183</v>
      </c>
      <c r="B101" s="309" t="s">
        <v>49</v>
      </c>
      <c r="C101" s="310" t="s">
        <v>49</v>
      </c>
      <c r="D101" s="311" t="s">
        <v>49</v>
      </c>
      <c r="E101" s="312" t="s">
        <v>49</v>
      </c>
      <c r="F101" s="309" t="s">
        <v>49</v>
      </c>
      <c r="G101" s="292">
        <v>188812</v>
      </c>
      <c r="H101" s="311">
        <v>283362</v>
      </c>
      <c r="I101" s="312">
        <v>385264</v>
      </c>
      <c r="K101" s="406"/>
      <c r="M101" s="173"/>
      <c r="N101" s="173"/>
      <c r="O101" s="173"/>
    </row>
    <row r="102" spans="1:15" s="177" customFormat="1" ht="12.75">
      <c r="A102" s="199" t="s">
        <v>192</v>
      </c>
      <c r="B102" s="188" t="s">
        <v>49</v>
      </c>
      <c r="C102" s="259" t="s">
        <v>49</v>
      </c>
      <c r="D102" s="260" t="s">
        <v>49</v>
      </c>
      <c r="E102" s="215" t="s">
        <v>49</v>
      </c>
      <c r="F102" s="188" t="s">
        <v>49</v>
      </c>
      <c r="G102" s="235">
        <v>426119</v>
      </c>
      <c r="H102" s="260">
        <f>SUM(H99:H101)</f>
        <v>640272</v>
      </c>
      <c r="I102" s="215">
        <v>868083</v>
      </c>
      <c r="K102" s="406"/>
      <c r="M102" s="173"/>
      <c r="N102" s="173"/>
      <c r="O102" s="173"/>
    </row>
    <row r="103" spans="1:11" ht="12.75">
      <c r="A103" s="201"/>
      <c r="B103" s="191"/>
      <c r="C103" s="274"/>
      <c r="D103" s="275"/>
      <c r="E103" s="201"/>
      <c r="F103" s="191"/>
      <c r="G103" s="245"/>
      <c r="H103" s="275"/>
      <c r="I103" s="201"/>
      <c r="K103" s="406"/>
    </row>
    <row r="104" spans="1:15" s="177" customFormat="1" ht="12.75">
      <c r="A104" s="199" t="s">
        <v>193</v>
      </c>
      <c r="B104" s="178"/>
      <c r="C104" s="263"/>
      <c r="D104" s="264"/>
      <c r="E104" s="221"/>
      <c r="F104" s="178"/>
      <c r="G104" s="241"/>
      <c r="H104" s="264"/>
      <c r="I104" s="221"/>
      <c r="K104" s="406"/>
      <c r="M104" s="173"/>
      <c r="N104" s="173"/>
      <c r="O104" s="173"/>
    </row>
    <row r="105" spans="1:15" s="177" customFormat="1" ht="12.75">
      <c r="A105" s="200" t="s">
        <v>135</v>
      </c>
      <c r="B105" s="188" t="s">
        <v>49</v>
      </c>
      <c r="C105" s="259" t="s">
        <v>49</v>
      </c>
      <c r="D105" s="260" t="s">
        <v>49</v>
      </c>
      <c r="E105" s="215" t="s">
        <v>49</v>
      </c>
      <c r="F105" s="188" t="s">
        <v>49</v>
      </c>
      <c r="G105" s="235">
        <v>243</v>
      </c>
      <c r="H105" s="260">
        <v>568</v>
      </c>
      <c r="I105" s="215">
        <v>1085</v>
      </c>
      <c r="K105" s="406"/>
      <c r="M105" s="173"/>
      <c r="N105" s="173"/>
      <c r="O105" s="173"/>
    </row>
    <row r="106" spans="1:15" s="177" customFormat="1" ht="12.75">
      <c r="A106" s="200" t="s">
        <v>242</v>
      </c>
      <c r="B106" s="188"/>
      <c r="C106" s="259"/>
      <c r="D106" s="260"/>
      <c r="E106" s="215"/>
      <c r="F106" s="188"/>
      <c r="G106" s="235"/>
      <c r="H106" s="260"/>
      <c r="I106" s="215"/>
      <c r="K106" s="406"/>
      <c r="M106" s="173"/>
      <c r="N106" s="173"/>
      <c r="O106" s="173"/>
    </row>
    <row r="107" spans="1:15" s="177" customFormat="1" ht="12.75">
      <c r="A107" s="200" t="s">
        <v>248</v>
      </c>
      <c r="B107" s="188" t="s">
        <v>49</v>
      </c>
      <c r="C107" s="259" t="s">
        <v>49</v>
      </c>
      <c r="D107" s="260" t="s">
        <v>49</v>
      </c>
      <c r="E107" s="215" t="s">
        <v>49</v>
      </c>
      <c r="F107" s="188" t="s">
        <v>49</v>
      </c>
      <c r="G107" s="235">
        <v>27627</v>
      </c>
      <c r="H107" s="260">
        <v>24876</v>
      </c>
      <c r="I107" s="215">
        <v>25594</v>
      </c>
      <c r="K107" s="406"/>
      <c r="M107" s="173"/>
      <c r="N107" s="173"/>
      <c r="O107" s="173"/>
    </row>
    <row r="108" spans="1:15" s="177" customFormat="1" ht="12.75">
      <c r="A108" s="200" t="s">
        <v>244</v>
      </c>
      <c r="B108" s="188" t="s">
        <v>49</v>
      </c>
      <c r="C108" s="259" t="s">
        <v>49</v>
      </c>
      <c r="D108" s="260" t="s">
        <v>49</v>
      </c>
      <c r="E108" s="215" t="s">
        <v>49</v>
      </c>
      <c r="F108" s="188" t="s">
        <v>49</v>
      </c>
      <c r="G108" s="235">
        <v>99</v>
      </c>
      <c r="H108" s="260">
        <v>113</v>
      </c>
      <c r="I108" s="215">
        <v>117</v>
      </c>
      <c r="K108" s="406"/>
      <c r="M108" s="173"/>
      <c r="N108" s="173"/>
      <c r="O108" s="173"/>
    </row>
    <row r="109" spans="1:11" s="177" customFormat="1" ht="12.75">
      <c r="A109" s="200" t="s">
        <v>245</v>
      </c>
      <c r="B109" s="188" t="s">
        <v>49</v>
      </c>
      <c r="C109" s="259" t="s">
        <v>49</v>
      </c>
      <c r="D109" s="260" t="s">
        <v>49</v>
      </c>
      <c r="E109" s="215" t="s">
        <v>49</v>
      </c>
      <c r="F109" s="188" t="s">
        <v>49</v>
      </c>
      <c r="G109" s="235">
        <v>243</v>
      </c>
      <c r="H109" s="260">
        <v>568</v>
      </c>
      <c r="I109" s="215">
        <v>1085</v>
      </c>
      <c r="K109" s="406"/>
    </row>
    <row r="110" spans="1:11" s="177" customFormat="1" ht="15.75">
      <c r="A110" s="200" t="s">
        <v>254</v>
      </c>
      <c r="B110" s="188" t="s">
        <v>49</v>
      </c>
      <c r="C110" s="259" t="s">
        <v>49</v>
      </c>
      <c r="D110" s="260" t="s">
        <v>49</v>
      </c>
      <c r="E110" s="215" t="s">
        <v>49</v>
      </c>
      <c r="F110" s="188" t="s">
        <v>49</v>
      </c>
      <c r="G110" s="235">
        <f>SUM(G107:G109)</f>
        <v>27969</v>
      </c>
      <c r="H110" s="260">
        <f>SUM(H107:H109)</f>
        <v>25557</v>
      </c>
      <c r="I110" s="215">
        <v>26796</v>
      </c>
      <c r="K110" s="406"/>
    </row>
    <row r="111" spans="1:11" s="177" customFormat="1" ht="12.75">
      <c r="A111" s="200" t="s">
        <v>126</v>
      </c>
      <c r="B111" s="193" t="s">
        <v>49</v>
      </c>
      <c r="C111" s="276" t="s">
        <v>49</v>
      </c>
      <c r="D111" s="277" t="s">
        <v>49</v>
      </c>
      <c r="E111" s="226" t="s">
        <v>49</v>
      </c>
      <c r="F111" s="193" t="s">
        <v>49</v>
      </c>
      <c r="G111" s="247">
        <v>0.98</v>
      </c>
      <c r="H111" s="277">
        <v>0.98</v>
      </c>
      <c r="I111" s="226">
        <v>0.96</v>
      </c>
      <c r="K111" s="406"/>
    </row>
    <row r="112" spans="1:11" ht="12.75">
      <c r="A112" s="201"/>
      <c r="B112" s="191"/>
      <c r="C112" s="274"/>
      <c r="D112" s="275"/>
      <c r="E112" s="201"/>
      <c r="F112" s="191"/>
      <c r="G112" s="245"/>
      <c r="H112" s="275"/>
      <c r="I112" s="201"/>
      <c r="K112" s="406"/>
    </row>
    <row r="113" spans="1:15" s="177" customFormat="1" ht="12.75">
      <c r="A113" s="199" t="s">
        <v>194</v>
      </c>
      <c r="B113" s="178"/>
      <c r="C113" s="263"/>
      <c r="D113" s="264"/>
      <c r="E113" s="221"/>
      <c r="F113" s="178"/>
      <c r="G113" s="241"/>
      <c r="H113" s="264"/>
      <c r="I113" s="221"/>
      <c r="K113" s="406"/>
      <c r="M113" s="173"/>
      <c r="N113" s="173"/>
      <c r="O113" s="173"/>
    </row>
    <row r="114" spans="1:11" ht="12.75">
      <c r="A114" s="200" t="s">
        <v>136</v>
      </c>
      <c r="B114" s="188" t="s">
        <v>49</v>
      </c>
      <c r="C114" s="259" t="s">
        <v>49</v>
      </c>
      <c r="D114" s="260" t="s">
        <v>49</v>
      </c>
      <c r="E114" s="215" t="s">
        <v>49</v>
      </c>
      <c r="F114" s="188">
        <v>1203</v>
      </c>
      <c r="G114" s="235">
        <v>1200</v>
      </c>
      <c r="H114" s="260">
        <v>986</v>
      </c>
      <c r="I114" s="215">
        <v>975</v>
      </c>
      <c r="K114" s="406"/>
    </row>
    <row r="115" spans="1:11" ht="13.5" thickBot="1">
      <c r="A115" s="314" t="s">
        <v>137</v>
      </c>
      <c r="B115" s="315" t="s">
        <v>49</v>
      </c>
      <c r="C115" s="316" t="s">
        <v>49</v>
      </c>
      <c r="D115" s="317" t="s">
        <v>49</v>
      </c>
      <c r="E115" s="318" t="s">
        <v>49</v>
      </c>
      <c r="F115" s="315" t="s">
        <v>49</v>
      </c>
      <c r="G115" s="319">
        <v>161.7</v>
      </c>
      <c r="H115" s="317">
        <v>197.3</v>
      </c>
      <c r="I115" s="318">
        <v>198.8</v>
      </c>
      <c r="K115" s="406"/>
    </row>
    <row r="116" spans="1:9" ht="13.5" thickTop="1">
      <c r="A116" s="175"/>
      <c r="B116" s="179"/>
      <c r="C116" s="179"/>
      <c r="D116" s="179"/>
      <c r="E116" s="179"/>
      <c r="F116" s="179"/>
      <c r="G116" s="179"/>
      <c r="H116" s="179"/>
      <c r="I116" s="179"/>
    </row>
    <row r="117" spans="1:11" ht="13.5">
      <c r="A117" s="194" t="s">
        <v>223</v>
      </c>
      <c r="B117" s="180"/>
      <c r="C117" s="180"/>
      <c r="D117" s="180"/>
      <c r="E117" s="180"/>
      <c r="F117" s="180"/>
      <c r="G117" s="180"/>
      <c r="H117" s="180"/>
      <c r="I117" s="180"/>
      <c r="K117" s="404"/>
    </row>
    <row r="118" spans="1:11" ht="13.5">
      <c r="A118" s="194" t="s">
        <v>224</v>
      </c>
      <c r="B118" s="180"/>
      <c r="C118" s="180"/>
      <c r="D118" s="180"/>
      <c r="E118" s="180"/>
      <c r="F118" s="180"/>
      <c r="G118" s="180"/>
      <c r="H118" s="180"/>
      <c r="I118" s="180"/>
      <c r="K118" s="404"/>
    </row>
    <row r="119" spans="1:11" ht="13.5">
      <c r="A119" s="194" t="s">
        <v>225</v>
      </c>
      <c r="B119" s="180"/>
      <c r="C119" s="180"/>
      <c r="D119" s="180"/>
      <c r="E119" s="180"/>
      <c r="F119" s="180"/>
      <c r="G119" s="180"/>
      <c r="H119" s="180"/>
      <c r="I119" s="180"/>
      <c r="K119" s="404"/>
    </row>
    <row r="120" spans="1:11" ht="13.5">
      <c r="A120" s="194" t="s">
        <v>251</v>
      </c>
      <c r="B120" s="180"/>
      <c r="C120" s="180"/>
      <c r="D120" s="180"/>
      <c r="E120" s="180"/>
      <c r="F120" s="180"/>
      <c r="G120" s="180"/>
      <c r="H120" s="180"/>
      <c r="I120" s="180"/>
      <c r="K120" s="404"/>
    </row>
    <row r="121" spans="1:11" ht="12.75">
      <c r="A121" s="195" t="s">
        <v>195</v>
      </c>
      <c r="B121" s="180"/>
      <c r="C121" s="180"/>
      <c r="D121" s="180"/>
      <c r="E121" s="180"/>
      <c r="F121" s="180"/>
      <c r="G121" s="180"/>
      <c r="H121" s="180"/>
      <c r="I121" s="180"/>
      <c r="K121" s="405"/>
    </row>
    <row r="122" spans="1:9" ht="13.5">
      <c r="A122" s="194" t="s">
        <v>253</v>
      </c>
      <c r="B122" s="180"/>
      <c r="C122" s="180"/>
      <c r="D122" s="180"/>
      <c r="E122" s="180"/>
      <c r="F122" s="180"/>
      <c r="G122" s="180"/>
      <c r="H122" s="180"/>
      <c r="I122" s="180"/>
    </row>
    <row r="123" spans="1:9" ht="13.5">
      <c r="A123" s="420" t="s">
        <v>252</v>
      </c>
      <c r="D123" s="421" t="s">
        <v>258</v>
      </c>
      <c r="G123" s="180"/>
      <c r="H123" s="180"/>
      <c r="I123" s="180"/>
    </row>
    <row r="124" spans="2:9" ht="12.75">
      <c r="B124" s="298"/>
      <c r="C124" s="298"/>
      <c r="D124" s="298"/>
      <c r="E124" s="298"/>
      <c r="F124" s="298"/>
      <c r="G124" s="298"/>
      <c r="H124" s="180"/>
      <c r="I124" s="298"/>
    </row>
    <row r="125" spans="1:15" s="177" customFormat="1" ht="15.75">
      <c r="A125" s="206" t="s">
        <v>138</v>
      </c>
      <c r="B125" s="185" t="str">
        <f>+B3</f>
        <v>March 31, 2004</v>
      </c>
      <c r="C125" s="216" t="str">
        <f>+C3</f>
        <v>June 30, 2004</v>
      </c>
      <c r="D125" s="237" t="str">
        <f>+D3</f>
        <v>Sept 30, 2004</v>
      </c>
      <c r="E125" s="217" t="s">
        <v>200</v>
      </c>
      <c r="F125" s="185" t="str">
        <f>+F3</f>
        <v>March 31, 2005</v>
      </c>
      <c r="G125" s="237" t="s">
        <v>178</v>
      </c>
      <c r="H125" s="409" t="s">
        <v>236</v>
      </c>
      <c r="I125" s="217" t="s">
        <v>241</v>
      </c>
      <c r="M125" s="173"/>
      <c r="N125" s="173"/>
      <c r="O125" s="173"/>
    </row>
    <row r="126" spans="1:15" s="177" customFormat="1" ht="12.75">
      <c r="A126" s="207"/>
      <c r="B126" s="208"/>
      <c r="C126" s="218"/>
      <c r="D126" s="238"/>
      <c r="E126" s="219"/>
      <c r="F126" s="208"/>
      <c r="G126" s="238"/>
      <c r="H126" s="238"/>
      <c r="I126" s="219"/>
      <c r="M126" s="173"/>
      <c r="N126" s="173"/>
      <c r="O126" s="173"/>
    </row>
    <row r="127" spans="1:9" s="177" customFormat="1" ht="15.75">
      <c r="A127" s="206" t="s">
        <v>171</v>
      </c>
      <c r="B127" s="208"/>
      <c r="C127" s="218"/>
      <c r="D127" s="238"/>
      <c r="E127" s="219"/>
      <c r="F127" s="208"/>
      <c r="G127" s="238"/>
      <c r="H127" s="238"/>
      <c r="I127" s="219"/>
    </row>
    <row r="128" spans="1:9" ht="12.75">
      <c r="A128" s="207"/>
      <c r="B128" s="209"/>
      <c r="C128" s="227"/>
      <c r="D128" s="248"/>
      <c r="E128" s="228"/>
      <c r="F128" s="209"/>
      <c r="G128" s="248"/>
      <c r="H128" s="248"/>
      <c r="I128" s="228"/>
    </row>
    <row r="129" spans="1:11" ht="12.75">
      <c r="A129" s="202" t="s">
        <v>139</v>
      </c>
      <c r="B129" s="196">
        <v>0.796</v>
      </c>
      <c r="C129" s="278">
        <v>0.812</v>
      </c>
      <c r="D129" s="279">
        <v>0.83</v>
      </c>
      <c r="E129" s="229">
        <v>0.864</v>
      </c>
      <c r="F129" s="196">
        <v>0.874</v>
      </c>
      <c r="G129" s="249">
        <v>0.886</v>
      </c>
      <c r="H129" s="279">
        <v>0.9</v>
      </c>
      <c r="I129" s="229">
        <v>0.924</v>
      </c>
      <c r="K129" s="408"/>
    </row>
    <row r="130" spans="1:11" ht="12.75">
      <c r="A130" s="202" t="s">
        <v>140</v>
      </c>
      <c r="B130" s="196">
        <v>0.477</v>
      </c>
      <c r="C130" s="278">
        <v>0.477</v>
      </c>
      <c r="D130" s="279">
        <v>0.476</v>
      </c>
      <c r="E130" s="229">
        <v>0.462</v>
      </c>
      <c r="F130" s="196">
        <v>0.459</v>
      </c>
      <c r="G130" s="249">
        <v>0.456</v>
      </c>
      <c r="H130" s="279">
        <v>0.451</v>
      </c>
      <c r="I130" s="229">
        <v>0.45</v>
      </c>
      <c r="K130" s="408"/>
    </row>
    <row r="131" spans="1:11" ht="12.75">
      <c r="A131" s="199" t="s">
        <v>141</v>
      </c>
      <c r="B131" s="176">
        <v>3837945</v>
      </c>
      <c r="C131" s="257">
        <v>3913282</v>
      </c>
      <c r="D131" s="258">
        <v>3989489</v>
      </c>
      <c r="E131" s="205">
        <v>4032045</v>
      </c>
      <c r="F131" s="176">
        <v>4051778</v>
      </c>
      <c r="G131" s="235">
        <v>4081150</v>
      </c>
      <c r="H131" s="258">
        <v>4095374</v>
      </c>
      <c r="I131" s="205">
        <v>4193855</v>
      </c>
      <c r="K131" s="408"/>
    </row>
    <row r="132" spans="1:11" ht="12.75">
      <c r="A132" s="301" t="s">
        <v>142</v>
      </c>
      <c r="B132" s="302" t="s">
        <v>143</v>
      </c>
      <c r="C132" s="303">
        <v>0.269</v>
      </c>
      <c r="D132" s="304">
        <v>0.279</v>
      </c>
      <c r="E132" s="305">
        <v>0.289</v>
      </c>
      <c r="F132" s="302" t="s">
        <v>144</v>
      </c>
      <c r="G132" s="306">
        <v>0.301</v>
      </c>
      <c r="H132" s="304">
        <v>0.309</v>
      </c>
      <c r="I132" s="305">
        <v>0.316</v>
      </c>
      <c r="K132" s="408"/>
    </row>
    <row r="133" spans="1:11" ht="12.75">
      <c r="A133" s="199" t="s">
        <v>145</v>
      </c>
      <c r="B133" s="176">
        <v>107</v>
      </c>
      <c r="C133" s="257">
        <v>111</v>
      </c>
      <c r="D133" s="258">
        <v>114</v>
      </c>
      <c r="E133" s="205">
        <v>115</v>
      </c>
      <c r="F133" s="176">
        <v>113</v>
      </c>
      <c r="G133" s="235">
        <v>120</v>
      </c>
      <c r="H133" s="258">
        <v>124</v>
      </c>
      <c r="I133" s="205">
        <v>127</v>
      </c>
      <c r="K133" s="408"/>
    </row>
    <row r="134" spans="1:11" ht="12.75">
      <c r="A134" s="199" t="s">
        <v>146</v>
      </c>
      <c r="B134" s="176">
        <v>4800</v>
      </c>
      <c r="C134" s="257">
        <v>4923</v>
      </c>
      <c r="D134" s="258">
        <v>4937</v>
      </c>
      <c r="E134" s="205">
        <v>4945</v>
      </c>
      <c r="F134" s="176">
        <v>4653</v>
      </c>
      <c r="G134" s="235">
        <v>4847</v>
      </c>
      <c r="H134" s="258">
        <v>4914</v>
      </c>
      <c r="I134" s="205">
        <v>4917</v>
      </c>
      <c r="K134" s="408"/>
    </row>
    <row r="135" spans="1:15" ht="12.75">
      <c r="A135" s="203" t="s">
        <v>147</v>
      </c>
      <c r="B135" s="176">
        <v>11871</v>
      </c>
      <c r="C135" s="257">
        <v>12103</v>
      </c>
      <c r="D135" s="258">
        <v>11929</v>
      </c>
      <c r="E135" s="205">
        <v>11828</v>
      </c>
      <c r="F135" s="176">
        <v>10754</v>
      </c>
      <c r="G135" s="235">
        <v>11067</v>
      </c>
      <c r="H135" s="258">
        <v>11120</v>
      </c>
      <c r="I135" s="205">
        <v>11007</v>
      </c>
      <c r="K135" s="408"/>
      <c r="M135" s="177"/>
      <c r="N135" s="177"/>
      <c r="O135" s="177"/>
    </row>
    <row r="136" spans="1:11" ht="12.75">
      <c r="A136" s="307" t="s">
        <v>148</v>
      </c>
      <c r="B136" s="288">
        <v>2292</v>
      </c>
      <c r="C136" s="289">
        <v>2349</v>
      </c>
      <c r="D136" s="290">
        <v>2386</v>
      </c>
      <c r="E136" s="291">
        <v>2380</v>
      </c>
      <c r="F136" s="288">
        <v>2142</v>
      </c>
      <c r="G136" s="292">
        <v>2251</v>
      </c>
      <c r="H136" s="290">
        <v>2281</v>
      </c>
      <c r="I136" s="291">
        <v>2287</v>
      </c>
      <c r="K136" s="408"/>
    </row>
    <row r="137" spans="1:11" ht="12.75">
      <c r="A137" s="204" t="s">
        <v>149</v>
      </c>
      <c r="B137" s="197" t="s">
        <v>150</v>
      </c>
      <c r="C137" s="280">
        <v>0.105</v>
      </c>
      <c r="D137" s="281">
        <v>0.1403</v>
      </c>
      <c r="E137" s="230">
        <v>0.159</v>
      </c>
      <c r="F137" s="197" t="s">
        <v>151</v>
      </c>
      <c r="G137" s="250">
        <v>0.161</v>
      </c>
      <c r="H137" s="281">
        <v>0.177</v>
      </c>
      <c r="I137" s="230">
        <v>0.185</v>
      </c>
      <c r="K137" s="408"/>
    </row>
    <row r="138" spans="1:11" ht="12.75">
      <c r="A138" s="205" t="s">
        <v>152</v>
      </c>
      <c r="B138" s="197" t="s">
        <v>153</v>
      </c>
      <c r="C138" s="280">
        <v>0.111</v>
      </c>
      <c r="D138" s="281">
        <v>0.119</v>
      </c>
      <c r="E138" s="230">
        <v>0.119</v>
      </c>
      <c r="F138" s="197" t="s">
        <v>153</v>
      </c>
      <c r="G138" s="250">
        <v>0.106</v>
      </c>
      <c r="H138" s="281">
        <v>0.101</v>
      </c>
      <c r="I138" s="230">
        <v>0.104</v>
      </c>
      <c r="K138" s="408"/>
    </row>
    <row r="139" spans="1:11" ht="12.75">
      <c r="A139" s="291" t="s">
        <v>154</v>
      </c>
      <c r="B139" s="302" t="s">
        <v>155</v>
      </c>
      <c r="C139" s="303">
        <v>0.103</v>
      </c>
      <c r="D139" s="304">
        <v>0.148</v>
      </c>
      <c r="E139" s="305">
        <v>0.174</v>
      </c>
      <c r="F139" s="302" t="s">
        <v>156</v>
      </c>
      <c r="G139" s="306">
        <v>0.184</v>
      </c>
      <c r="H139" s="304">
        <v>0.21</v>
      </c>
      <c r="I139" s="305">
        <v>0.22</v>
      </c>
      <c r="K139" s="408"/>
    </row>
    <row r="140" spans="1:11" ht="12.75">
      <c r="A140" s="204" t="s">
        <v>157</v>
      </c>
      <c r="B140" s="176">
        <v>601</v>
      </c>
      <c r="C140" s="257">
        <v>595</v>
      </c>
      <c r="D140" s="258">
        <v>598</v>
      </c>
      <c r="E140" s="205">
        <v>612</v>
      </c>
      <c r="F140" s="176">
        <v>663</v>
      </c>
      <c r="G140" s="235">
        <v>670</v>
      </c>
      <c r="H140" s="258">
        <v>692</v>
      </c>
      <c r="I140" s="205">
        <v>706</v>
      </c>
      <c r="K140" s="408"/>
    </row>
    <row r="141" spans="1:11" ht="12.75">
      <c r="A141" s="204" t="s">
        <v>196</v>
      </c>
      <c r="B141" s="176">
        <v>10763</v>
      </c>
      <c r="C141" s="257">
        <v>10284</v>
      </c>
      <c r="D141" s="258">
        <v>10881</v>
      </c>
      <c r="E141" s="205">
        <v>10275</v>
      </c>
      <c r="F141" s="176">
        <v>7884</v>
      </c>
      <c r="G141" s="235">
        <v>7187</v>
      </c>
      <c r="H141" s="258">
        <v>7124</v>
      </c>
      <c r="I141" s="205">
        <v>7062</v>
      </c>
      <c r="K141" s="408"/>
    </row>
    <row r="142" spans="1:11" ht="12.75">
      <c r="A142" s="300"/>
      <c r="B142" s="288"/>
      <c r="C142" s="289"/>
      <c r="D142" s="290"/>
      <c r="E142" s="291"/>
      <c r="F142" s="288"/>
      <c r="G142" s="292"/>
      <c r="H142" s="290"/>
      <c r="I142" s="291"/>
      <c r="K142" s="408"/>
    </row>
    <row r="143" spans="1:15" s="177" customFormat="1" ht="15.75">
      <c r="A143" s="206" t="s">
        <v>176</v>
      </c>
      <c r="B143" s="208"/>
      <c r="C143" s="218"/>
      <c r="D143" s="238"/>
      <c r="E143" s="219"/>
      <c r="F143" s="208"/>
      <c r="G143" s="238"/>
      <c r="H143" s="238"/>
      <c r="I143" s="219"/>
      <c r="K143" s="408"/>
      <c r="M143" s="173"/>
      <c r="N143" s="173"/>
      <c r="O143" s="173"/>
    </row>
    <row r="144" spans="1:11" ht="12.75">
      <c r="A144" s="210"/>
      <c r="B144" s="208"/>
      <c r="C144" s="218"/>
      <c r="D144" s="238"/>
      <c r="E144" s="219"/>
      <c r="F144" s="208"/>
      <c r="G144" s="238"/>
      <c r="H144" s="238"/>
      <c r="I144" s="219"/>
      <c r="K144" s="408"/>
    </row>
    <row r="145" spans="1:11" ht="12.75">
      <c r="A145" s="320" t="s">
        <v>158</v>
      </c>
      <c r="B145" s="197">
        <v>0.33</v>
      </c>
      <c r="C145" s="280">
        <v>0.379</v>
      </c>
      <c r="D145" s="281">
        <v>0.435</v>
      </c>
      <c r="E145" s="230">
        <v>0.481</v>
      </c>
      <c r="F145" s="197" t="s">
        <v>159</v>
      </c>
      <c r="G145" s="250">
        <v>0.541</v>
      </c>
      <c r="H145" s="281">
        <v>0.591</v>
      </c>
      <c r="I145" s="230">
        <v>0.613</v>
      </c>
      <c r="K145" s="408"/>
    </row>
    <row r="146" spans="1:11" ht="12.75">
      <c r="A146" s="320" t="s">
        <v>160</v>
      </c>
      <c r="B146" s="197">
        <v>0.835</v>
      </c>
      <c r="C146" s="280">
        <v>0.801</v>
      </c>
      <c r="D146" s="281">
        <v>0.776</v>
      </c>
      <c r="E146" s="230">
        <v>0.763</v>
      </c>
      <c r="F146" s="197" t="s">
        <v>161</v>
      </c>
      <c r="G146" s="250">
        <v>0.717</v>
      </c>
      <c r="H146" s="281">
        <v>0.692</v>
      </c>
      <c r="I146" s="230">
        <v>0.692</v>
      </c>
      <c r="K146" s="408"/>
    </row>
    <row r="147" spans="1:11" ht="12.75">
      <c r="A147" s="200" t="s">
        <v>141</v>
      </c>
      <c r="B147" s="188">
        <v>565170</v>
      </c>
      <c r="C147" s="259">
        <v>623285</v>
      </c>
      <c r="D147" s="260">
        <v>693097</v>
      </c>
      <c r="E147" s="215">
        <v>752462</v>
      </c>
      <c r="F147" s="188">
        <v>777048</v>
      </c>
      <c r="G147" s="235">
        <v>799763</v>
      </c>
      <c r="H147" s="260">
        <v>844805</v>
      </c>
      <c r="I147" s="215">
        <v>877142</v>
      </c>
      <c r="K147" s="408"/>
    </row>
    <row r="148" spans="1:11" ht="12.75">
      <c r="A148" s="299" t="s">
        <v>142</v>
      </c>
      <c r="B148" s="302" t="s">
        <v>162</v>
      </c>
      <c r="C148" s="303">
        <v>0.172</v>
      </c>
      <c r="D148" s="304">
        <v>0.164</v>
      </c>
      <c r="E148" s="305">
        <v>0.158</v>
      </c>
      <c r="F148" s="302" t="s">
        <v>163</v>
      </c>
      <c r="G148" s="306">
        <v>0.156</v>
      </c>
      <c r="H148" s="304">
        <v>0.154</v>
      </c>
      <c r="I148" s="305">
        <v>0.159</v>
      </c>
      <c r="K148" s="408"/>
    </row>
    <row r="149" spans="1:11" ht="12.75">
      <c r="A149" s="200" t="s">
        <v>145</v>
      </c>
      <c r="B149" s="188">
        <v>67</v>
      </c>
      <c r="C149" s="259">
        <v>68</v>
      </c>
      <c r="D149" s="260">
        <v>67</v>
      </c>
      <c r="E149" s="215">
        <v>66</v>
      </c>
      <c r="F149" s="188">
        <v>58</v>
      </c>
      <c r="G149" s="235">
        <v>61</v>
      </c>
      <c r="H149" s="260">
        <v>63</v>
      </c>
      <c r="I149" s="215">
        <v>63</v>
      </c>
      <c r="K149" s="408"/>
    </row>
    <row r="150" spans="1:11" ht="12.75">
      <c r="A150" s="200" t="s">
        <v>146</v>
      </c>
      <c r="B150" s="188">
        <v>4121</v>
      </c>
      <c r="C150" s="259">
        <v>4049</v>
      </c>
      <c r="D150" s="260">
        <v>3982</v>
      </c>
      <c r="E150" s="215">
        <v>3804</v>
      </c>
      <c r="F150" s="188">
        <v>2928</v>
      </c>
      <c r="G150" s="235">
        <v>3016</v>
      </c>
      <c r="H150" s="260">
        <v>3077</v>
      </c>
      <c r="I150" s="215">
        <v>3065</v>
      </c>
      <c r="K150" s="408"/>
    </row>
    <row r="151" spans="1:15" s="177" customFormat="1" ht="12.75">
      <c r="A151" s="200"/>
      <c r="B151" s="181"/>
      <c r="C151" s="282"/>
      <c r="D151" s="283"/>
      <c r="E151" s="231"/>
      <c r="F151" s="181"/>
      <c r="G151" s="251"/>
      <c r="H151" s="283"/>
      <c r="I151" s="231"/>
      <c r="M151" s="173"/>
      <c r="N151" s="173"/>
      <c r="O151" s="173"/>
    </row>
    <row r="152" spans="1:9" ht="12.75">
      <c r="A152" s="320" t="s">
        <v>197</v>
      </c>
      <c r="B152" s="197" t="s">
        <v>49</v>
      </c>
      <c r="C152" s="280" t="s">
        <v>49</v>
      </c>
      <c r="D152" s="281" t="s">
        <v>49</v>
      </c>
      <c r="E152" s="230" t="s">
        <v>49</v>
      </c>
      <c r="F152" s="197" t="s">
        <v>49</v>
      </c>
      <c r="G152" s="250">
        <v>0.757</v>
      </c>
      <c r="H152" s="281">
        <v>0.991</v>
      </c>
      <c r="I152" s="230">
        <v>0.786</v>
      </c>
    </row>
    <row r="153" spans="1:9" ht="12.75">
      <c r="A153" s="320" t="s">
        <v>198</v>
      </c>
      <c r="B153" s="197" t="s">
        <v>49</v>
      </c>
      <c r="C153" s="280" t="s">
        <v>49</v>
      </c>
      <c r="D153" s="281" t="s">
        <v>49</v>
      </c>
      <c r="E153" s="230" t="s">
        <v>49</v>
      </c>
      <c r="F153" s="197" t="s">
        <v>49</v>
      </c>
      <c r="G153" s="250">
        <v>0.427</v>
      </c>
      <c r="H153" s="281">
        <v>0.437</v>
      </c>
      <c r="I153" s="230">
        <v>0.427</v>
      </c>
    </row>
    <row r="154" spans="1:9" ht="12.75">
      <c r="A154" s="200" t="s">
        <v>141</v>
      </c>
      <c r="B154" s="188" t="s">
        <v>49</v>
      </c>
      <c r="C154" s="259" t="s">
        <v>49</v>
      </c>
      <c r="D154" s="260" t="s">
        <v>49</v>
      </c>
      <c r="E154" s="215" t="s">
        <v>49</v>
      </c>
      <c r="F154" s="188" t="s">
        <v>49</v>
      </c>
      <c r="G154" s="235">
        <v>200174</v>
      </c>
      <c r="H154" s="260">
        <v>268566</v>
      </c>
      <c r="I154" s="215">
        <v>208094</v>
      </c>
    </row>
    <row r="155" spans="1:9" ht="12.75">
      <c r="A155" s="299" t="s">
        <v>142</v>
      </c>
      <c r="B155" s="302" t="s">
        <v>49</v>
      </c>
      <c r="C155" s="303" t="s">
        <v>49</v>
      </c>
      <c r="D155" s="304" t="s">
        <v>49</v>
      </c>
      <c r="E155" s="305" t="s">
        <v>49</v>
      </c>
      <c r="F155" s="302" t="s">
        <v>49</v>
      </c>
      <c r="G155" s="306">
        <v>0.134</v>
      </c>
      <c r="H155" s="304">
        <v>0.109</v>
      </c>
      <c r="I155" s="305">
        <v>0.15</v>
      </c>
    </row>
    <row r="156" spans="1:9" ht="12.75">
      <c r="A156" s="200" t="s">
        <v>145</v>
      </c>
      <c r="B156" s="188" t="s">
        <v>49</v>
      </c>
      <c r="C156" s="259" t="s">
        <v>49</v>
      </c>
      <c r="D156" s="260" t="s">
        <v>49</v>
      </c>
      <c r="E156" s="215" t="s">
        <v>49</v>
      </c>
      <c r="F156" s="188" t="s">
        <v>49</v>
      </c>
      <c r="G156" s="235">
        <v>128</v>
      </c>
      <c r="H156" s="260">
        <v>131</v>
      </c>
      <c r="I156" s="215">
        <v>127</v>
      </c>
    </row>
    <row r="157" spans="1:9" ht="13.5" thickBot="1">
      <c r="A157" s="314" t="s">
        <v>146</v>
      </c>
      <c r="B157" s="211" t="s">
        <v>49</v>
      </c>
      <c r="C157" s="284" t="s">
        <v>49</v>
      </c>
      <c r="D157" s="285" t="s">
        <v>49</v>
      </c>
      <c r="E157" s="232" t="s">
        <v>49</v>
      </c>
      <c r="F157" s="212" t="s">
        <v>49</v>
      </c>
      <c r="G157" s="252">
        <v>3861</v>
      </c>
      <c r="H157" s="285">
        <v>3850</v>
      </c>
      <c r="I157" s="232">
        <v>3745</v>
      </c>
    </row>
    <row r="158" ht="13.5" thickTop="1"/>
  </sheetData>
  <printOptions horizontalCentered="1"/>
  <pageMargins left="0.6" right="0.5" top="0.5905511811023623" bottom="0.984251968503937" header="0.5905511811023623" footer="0.5118110236220472"/>
  <pageSetup fitToHeight="2" horizontalDpi="300" verticalDpi="300" orientation="portrait" paperSize="9" scale="67" r:id="rId1"/>
  <rowBreaks count="1" manualBreakCount="1"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MATAV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Cserhalmi1Z812</dc:creator>
  <cp:keywords/>
  <dc:description/>
  <cp:lastModifiedBy>olajos1anet611</cp:lastModifiedBy>
  <cp:lastPrinted>2005-08-10T14:27:10Z</cp:lastPrinted>
  <dcterms:created xsi:type="dcterms:W3CDTF">1998-11-03T17:04:20Z</dcterms:created>
  <dcterms:modified xsi:type="dcterms:W3CDTF">2008-04-28T09:51:13Z</dcterms:modified>
  <cp:category/>
  <cp:version/>
  <cp:contentType/>
  <cp:contentStatus/>
</cp:coreProperties>
</file>